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1\RENDICIONES\SEPTIEMBRE\MATERIAL COMPLEMENTARIO\"/>
    </mc:Choice>
  </mc:AlternateContent>
  <bookViews>
    <workbookView xWindow="0" yWindow="0" windowWidth="21268" windowHeight="8119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X6" i="1" s="1"/>
  <c r="Y7" i="1"/>
  <c r="Y6" i="1" s="1"/>
  <c r="Z7" i="1"/>
  <c r="Z6" i="1" s="1"/>
  <c r="AA7" i="1"/>
  <c r="AA6" i="1" s="1"/>
  <c r="AB7" i="1"/>
  <c r="AB6" i="1" s="1"/>
  <c r="AC7" i="1"/>
  <c r="AC6" i="1" s="1"/>
  <c r="AD7" i="1"/>
  <c r="AD6" i="1" s="1"/>
  <c r="AE7" i="1"/>
  <c r="AE6" i="1" s="1"/>
  <c r="X31" i="1"/>
  <c r="Y31" i="1"/>
  <c r="Z31" i="1"/>
  <c r="AA31" i="1"/>
  <c r="AB31" i="1"/>
  <c r="AC31" i="1"/>
  <c r="AD31" i="1"/>
  <c r="AE31" i="1"/>
  <c r="X39" i="1"/>
  <c r="Y39" i="1"/>
  <c r="Z39" i="1"/>
  <c r="AA39" i="1"/>
  <c r="AB39" i="1"/>
  <c r="AC39" i="1"/>
  <c r="AD39" i="1"/>
  <c r="AE39" i="1"/>
  <c r="X47" i="1"/>
  <c r="Y47" i="1"/>
  <c r="Z47" i="1"/>
  <c r="AA47" i="1"/>
  <c r="AB47" i="1"/>
  <c r="AC47" i="1"/>
  <c r="AD47" i="1"/>
  <c r="AE47" i="1"/>
  <c r="X50" i="1"/>
  <c r="Y50" i="1"/>
  <c r="Z50" i="1"/>
  <c r="AA50" i="1"/>
  <c r="AB50" i="1"/>
  <c r="AC50" i="1"/>
  <c r="AD50" i="1"/>
  <c r="AE50" i="1"/>
  <c r="X52" i="1"/>
  <c r="Y52" i="1"/>
  <c r="Z52" i="1"/>
  <c r="AA52" i="1"/>
  <c r="AB52" i="1"/>
  <c r="AC52" i="1"/>
  <c r="AD52" i="1"/>
  <c r="AE52" i="1"/>
  <c r="X56" i="1"/>
  <c r="X55" i="1" s="1"/>
  <c r="Y56" i="1"/>
  <c r="Y55" i="1" s="1"/>
  <c r="Z56" i="1"/>
  <c r="Z55" i="1" s="1"/>
  <c r="AA56" i="1"/>
  <c r="AA55" i="1" s="1"/>
  <c r="AB56" i="1"/>
  <c r="AB55" i="1" s="1"/>
  <c r="AC56" i="1"/>
  <c r="AC55" i="1" s="1"/>
  <c r="AD56" i="1"/>
  <c r="AD55" i="1" s="1"/>
  <c r="AE56" i="1"/>
  <c r="AE55" i="1" s="1"/>
  <c r="X58" i="1"/>
  <c r="Y58" i="1"/>
  <c r="Z58" i="1"/>
  <c r="AA58" i="1"/>
  <c r="AB58" i="1"/>
  <c r="AC58" i="1"/>
  <c r="AD58" i="1"/>
  <c r="AE58" i="1"/>
  <c r="X61" i="1"/>
  <c r="Y61" i="1"/>
  <c r="Z61" i="1"/>
  <c r="AA61" i="1"/>
  <c r="AB61" i="1"/>
  <c r="AC61" i="1"/>
  <c r="AD61" i="1"/>
  <c r="AE61" i="1"/>
  <c r="X63" i="1"/>
  <c r="Y63" i="1"/>
  <c r="Z63" i="1"/>
  <c r="AA63" i="1"/>
  <c r="AB63" i="1"/>
  <c r="AC63" i="1"/>
  <c r="AD63" i="1"/>
  <c r="AE63" i="1"/>
  <c r="X65" i="1"/>
  <c r="Y65" i="1"/>
  <c r="Z65" i="1"/>
  <c r="AA65" i="1"/>
  <c r="AB65" i="1"/>
  <c r="AC65" i="1"/>
  <c r="AD65" i="1"/>
  <c r="AE65" i="1"/>
  <c r="X68" i="1"/>
  <c r="Y68" i="1"/>
  <c r="Z68" i="1"/>
  <c r="AA68" i="1"/>
  <c r="AB68" i="1"/>
  <c r="AC68" i="1"/>
  <c r="AD68" i="1"/>
  <c r="AE68" i="1"/>
  <c r="X74" i="1"/>
  <c r="Y74" i="1"/>
  <c r="Z74" i="1"/>
  <c r="AA74" i="1"/>
  <c r="AB74" i="1"/>
  <c r="AC74" i="1"/>
  <c r="AD74" i="1"/>
  <c r="AE74" i="1"/>
  <c r="AE76" i="1" l="1"/>
  <c r="AD76" i="1"/>
  <c r="AC76" i="1"/>
  <c r="AB76" i="1"/>
  <c r="AA76" i="1"/>
  <c r="Z76" i="1"/>
  <c r="Y76" i="1"/>
  <c r="X76" i="1"/>
  <c r="G49" i="1"/>
  <c r="G34" i="1" l="1"/>
  <c r="C34" i="1"/>
  <c r="AG9" i="1" l="1"/>
  <c r="AH9" i="1" s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17" i="1"/>
  <c r="AH17" i="1" s="1"/>
  <c r="AG18" i="1"/>
  <c r="AH18" i="1" s="1"/>
  <c r="AG19" i="1"/>
  <c r="AH19" i="1" s="1"/>
  <c r="AG20" i="1"/>
  <c r="AH20" i="1" s="1"/>
  <c r="AG21" i="1"/>
  <c r="AH21" i="1" s="1"/>
  <c r="AG22" i="1"/>
  <c r="AH22" i="1" s="1"/>
  <c r="AG23" i="1"/>
  <c r="AH23" i="1" s="1"/>
  <c r="AG24" i="1"/>
  <c r="AH24" i="1" s="1"/>
  <c r="AG25" i="1"/>
  <c r="AH25" i="1" s="1"/>
  <c r="AG26" i="1"/>
  <c r="AH26" i="1" s="1"/>
  <c r="AG27" i="1"/>
  <c r="AH27" i="1" s="1"/>
  <c r="AG28" i="1"/>
  <c r="AH28" i="1" s="1"/>
  <c r="AG29" i="1"/>
  <c r="AH29" i="1" s="1"/>
  <c r="AG30" i="1"/>
  <c r="AH30" i="1" s="1"/>
  <c r="AG32" i="1"/>
  <c r="AG33" i="1"/>
  <c r="AH33" i="1" s="1"/>
  <c r="AG34" i="1"/>
  <c r="AH34" i="1" s="1"/>
  <c r="AG35" i="1"/>
  <c r="AH35" i="1" s="1"/>
  <c r="AG36" i="1"/>
  <c r="AH36" i="1" s="1"/>
  <c r="AG37" i="1"/>
  <c r="AH37" i="1" s="1"/>
  <c r="AG38" i="1"/>
  <c r="AH38" i="1" s="1"/>
  <c r="AG40" i="1"/>
  <c r="AG41" i="1"/>
  <c r="AH41" i="1" s="1"/>
  <c r="AG42" i="1"/>
  <c r="AH42" i="1" s="1"/>
  <c r="AG43" i="1"/>
  <c r="AH43" i="1" s="1"/>
  <c r="AG44" i="1"/>
  <c r="AH44" i="1" s="1"/>
  <c r="AG45" i="1"/>
  <c r="AH45" i="1" s="1"/>
  <c r="AG46" i="1"/>
  <c r="AH46" i="1" s="1"/>
  <c r="AG48" i="1"/>
  <c r="AH48" i="1" s="1"/>
  <c r="AG49" i="1"/>
  <c r="AG51" i="1"/>
  <c r="AG50" i="1" s="1"/>
  <c r="AG53" i="1"/>
  <c r="AH53" i="1" s="1"/>
  <c r="AG54" i="1"/>
  <c r="AH54" i="1" s="1"/>
  <c r="AG57" i="1"/>
  <c r="AH57" i="1" s="1"/>
  <c r="AH56" i="1" s="1"/>
  <c r="AG59" i="1"/>
  <c r="AH59" i="1" s="1"/>
  <c r="AG60" i="1"/>
  <c r="AH60" i="1" s="1"/>
  <c r="AG62" i="1"/>
  <c r="AG61" i="1" s="1"/>
  <c r="AG64" i="1"/>
  <c r="AH64" i="1" s="1"/>
  <c r="AH63" i="1" s="1"/>
  <c r="AG66" i="1"/>
  <c r="AH66" i="1" s="1"/>
  <c r="AG67" i="1"/>
  <c r="AH67" i="1" s="1"/>
  <c r="AG69" i="1"/>
  <c r="AG70" i="1"/>
  <c r="AH70" i="1" s="1"/>
  <c r="AG71" i="1"/>
  <c r="AH71" i="1" s="1"/>
  <c r="AG72" i="1"/>
  <c r="AH72" i="1" s="1"/>
  <c r="AG73" i="1"/>
  <c r="AH73" i="1" s="1"/>
  <c r="AG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7" i="1" s="1"/>
  <c r="AF49" i="1"/>
  <c r="AH49" i="1" s="1"/>
  <c r="AF51" i="1"/>
  <c r="AF50" i="1" s="1"/>
  <c r="AF53" i="1"/>
  <c r="AF54" i="1"/>
  <c r="AF57" i="1"/>
  <c r="AF56" i="1" s="1"/>
  <c r="AF59" i="1"/>
  <c r="AF60" i="1"/>
  <c r="AF62" i="1"/>
  <c r="AF61" i="1" s="1"/>
  <c r="AF64" i="1"/>
  <c r="AF63" i="1" s="1"/>
  <c r="AF66" i="1"/>
  <c r="AF67" i="1"/>
  <c r="AF69" i="1"/>
  <c r="AF70" i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H7" i="1"/>
  <c r="D7" i="1"/>
  <c r="E7" i="1"/>
  <c r="F7" i="1"/>
  <c r="G7" i="1"/>
  <c r="C7" i="1"/>
  <c r="G75" i="1"/>
  <c r="G74" i="1" s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F74" i="1"/>
  <c r="E74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F7" i="1" l="1"/>
  <c r="AF58" i="1"/>
  <c r="AG56" i="1"/>
  <c r="AG63" i="1"/>
  <c r="AG68" i="1"/>
  <c r="AF68" i="1"/>
  <c r="AH52" i="1"/>
  <c r="AH69" i="1"/>
  <c r="AH68" i="1" s="1"/>
  <c r="AH65" i="1"/>
  <c r="AG31" i="1"/>
  <c r="AF52" i="1"/>
  <c r="AG7" i="1"/>
  <c r="AG39" i="1"/>
  <c r="AG47" i="1"/>
  <c r="AF65" i="1"/>
  <c r="AF31" i="1"/>
  <c r="AH47" i="1"/>
  <c r="AF39" i="1"/>
  <c r="W55" i="1"/>
  <c r="AG74" i="1"/>
  <c r="AH74" i="1" s="1"/>
  <c r="AH58" i="1"/>
  <c r="AF74" i="1"/>
  <c r="AG58" i="1"/>
  <c r="AH8" i="1"/>
  <c r="AH7" i="1" s="1"/>
  <c r="AH51" i="1"/>
  <c r="AH50" i="1" s="1"/>
  <c r="AH32" i="1"/>
  <c r="AH31" i="1" s="1"/>
  <c r="AH40" i="1"/>
  <c r="AH39" i="1" s="1"/>
  <c r="AG65" i="1"/>
  <c r="AH62" i="1"/>
  <c r="AH61" i="1" s="1"/>
  <c r="AG52" i="1"/>
  <c r="E6" i="1"/>
  <c r="E76" i="1" s="1"/>
  <c r="F6" i="1"/>
  <c r="F76" i="1" s="1"/>
  <c r="C55" i="1"/>
  <c r="D55" i="1"/>
  <c r="H55" i="1"/>
  <c r="C6" i="1"/>
  <c r="D6" i="1"/>
  <c r="H6" i="1"/>
  <c r="M55" i="1"/>
  <c r="M6" i="1"/>
  <c r="S6" i="1"/>
  <c r="L6" i="1"/>
  <c r="R6" i="1"/>
  <c r="J6" i="1"/>
  <c r="G6" i="1"/>
  <c r="T6" i="1"/>
  <c r="V6" i="1"/>
  <c r="V76" i="1" s="1"/>
  <c r="K55" i="1"/>
  <c r="N6" i="1"/>
  <c r="P6" i="1"/>
  <c r="N55" i="1"/>
  <c r="T55" i="1"/>
  <c r="G55" i="1"/>
  <c r="S55" i="1"/>
  <c r="Q55" i="1"/>
  <c r="I55" i="1"/>
  <c r="O55" i="1"/>
  <c r="U55" i="1"/>
  <c r="J55" i="1"/>
  <c r="P55" i="1"/>
  <c r="V55" i="1"/>
  <c r="U6" i="1"/>
  <c r="K6" i="1"/>
  <c r="Q6" i="1"/>
  <c r="W6" i="1"/>
  <c r="W76" i="1" s="1"/>
  <c r="L55" i="1"/>
  <c r="R55" i="1"/>
  <c r="O6" i="1"/>
  <c r="I6" i="1"/>
  <c r="AG6" i="1" l="1"/>
  <c r="AF6" i="1"/>
  <c r="AH6" i="1"/>
  <c r="Q76" i="1"/>
  <c r="M76" i="1"/>
  <c r="R76" i="1"/>
  <c r="AF55" i="1"/>
  <c r="L76" i="1"/>
  <c r="AG55" i="1"/>
  <c r="AH55" i="1" s="1"/>
  <c r="U76" i="1"/>
  <c r="O76" i="1"/>
  <c r="K76" i="1"/>
  <c r="T76" i="1"/>
  <c r="P76" i="1"/>
  <c r="H76" i="1"/>
  <c r="J76" i="1"/>
  <c r="D76" i="1"/>
  <c r="I76" i="1"/>
  <c r="N76" i="1"/>
  <c r="S76" i="1"/>
  <c r="C76" i="1"/>
  <c r="AG76" i="1" l="1"/>
  <c r="AF76" i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<sst xmlns="http://schemas.openxmlformats.org/spreadsheetml/2006/main" count="134" uniqueCount="95">
  <si>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</si>
  <si>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</si>
  <si>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</si>
  <si>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</si>
  <si>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</si>
  <si>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</si>
  <si>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</si>
  <si>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</si>
  <si>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</si>
  <si>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</si>
  <si>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</si>
  <si>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</si>
  <si>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</si>
  <si>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</si>
  <si>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</si>
  <si>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</si>
  <si>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</si>
  <si>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</si>
  <si>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</si>
  <si>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</si>
  <si>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</si>
  <si>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</si>
  <si>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</si>
  <si>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</si>
  <si>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</si>
  <si>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</si>
  <si>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</si>
  <si>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</si>
  <si>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</si>
  <si>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</si>
  <si>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</si>
  <si>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</si>
  <si>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</si>
  <si>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</si>
  <si>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</si>
  <si>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</si>
  <si>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</si>
  <si>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</si>
  <si>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</si>
  <si>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</si>
  <si>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</si>
  <si>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</si>
  <si>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</si>
  <si>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</si>
  <si>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</si>
  <si>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</si>
  <si>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</si>
  <si>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</si>
  <si>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</si>
  <si>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</si>
  <si>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</si>
  <si>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</si>
  <si>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</si>
  <si>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</si>
  <si>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</si>
  <si>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</si>
  <si>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</si>
  <si>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</si>
  <si>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</si>
  <si>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</si>
  <si>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</si>
  <si>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</si>
  <si>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</si>
  <si>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</si>
  <si>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</si>
  <si>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</si>
  <si>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</si>
  <si>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</si>
  <si>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</si>
  <si>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</si>
  <si>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</si>
  <si>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</si>
  <si>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</si>
  <si>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</si>
  <si>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</si>
  <si>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</si>
  <si>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</si>
  <si>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</si>
  <si>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</si>
  <si>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</si>
  <si>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</si>
  <si>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</si>
  <si>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</si>
  <si>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</si>
  <si>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</si>
  <si>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07-541502-00138-24</t>
  </si>
  <si>
    <t>Asesorias Innova Social EIRL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</si>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</sst>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AB55" zoomScale="85" zoomScaleNormal="85" workbookViewId="0">
      <selection activeCell="AA13" sqref="AA13"/>
    </sheetView>
  </sheetViews>
  <sheetFormatPr baseColWidth="10" defaultColWidth="11.3984375" defaultRowHeight="13.85" x14ac:dyDescent="0.25"/>
  <cols>
    <col min="1" max="1" width="21.59765625" style="5" customWidth="1"/>
    <col min="2" max="2" width="42.89843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8" t="s">
        <v>85</v>
      </c>
      <c r="C1" s="69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8" t="s">
        <v>86</v>
      </c>
      <c r="C2" s="69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70" t="s">
        <v>87</v>
      </c>
      <c r="I4" s="70"/>
      <c r="J4" s="66" t="s">
        <v>88</v>
      </c>
      <c r="K4" s="67"/>
      <c r="L4" s="66" t="s">
        <v>89</v>
      </c>
      <c r="M4" s="67"/>
      <c r="N4" s="66" t="s">
        <v>90</v>
      </c>
      <c r="O4" s="67"/>
      <c r="P4" s="66" t="s">
        <v>91</v>
      </c>
      <c r="Q4" s="67"/>
      <c r="R4" s="66" t="s">
        <v>92</v>
      </c>
      <c r="S4" s="67"/>
      <c r="T4" s="66" t="s">
        <v>93</v>
      </c>
      <c r="U4" s="67"/>
      <c r="V4" s="66" t="s">
        <v>94</v>
      </c>
      <c r="W4" s="67"/>
      <c r="X4" s="66" t="s">
        <v>2</v>
      </c>
      <c r="Y4" s="67"/>
      <c r="Z4" s="66" t="s">
        <v>3</v>
      </c>
      <c r="AA4" s="67"/>
      <c r="AB4" s="66" t="s">
        <v>4</v>
      </c>
      <c r="AC4" s="67"/>
      <c r="AD4" s="66" t="s">
        <v>5</v>
      </c>
      <c r="AE4" s="67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54720000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54720000</v>
      </c>
      <c r="H6" s="27">
        <f t="shared" si="0"/>
        <v>0</v>
      </c>
      <c r="I6" s="27">
        <f t="shared" si="0"/>
        <v>0</v>
      </c>
      <c r="J6" s="27">
        <f t="shared" si="0"/>
        <v>2717654</v>
      </c>
      <c r="K6" s="27">
        <f t="shared" si="0"/>
        <v>2717654</v>
      </c>
      <c r="L6" s="27">
        <f t="shared" si="0"/>
        <v>2837399</v>
      </c>
      <c r="M6" s="27">
        <f t="shared" si="0"/>
        <v>2837399</v>
      </c>
      <c r="N6" s="27">
        <f t="shared" si="0"/>
        <v>2972049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8527102</v>
      </c>
      <c r="AG6" s="27">
        <f t="shared" ref="AG6:AH6" si="1">AG7+AG31+AG39+AG47+AG50+AG52</f>
        <v>5555053</v>
      </c>
      <c r="AH6" s="27">
        <f t="shared" si="1"/>
        <v>49164947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34200000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34200000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34200000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>H8+J8+L8+N8+P8+R8+V8+T8+X8+Z8+AB8+AD8</f>
        <v>0</v>
      </c>
      <c r="AG8" s="64">
        <f>I8+K8+M8+O8+Q8+S8+W8+U8+Y8+AA8+AC8+AE8</f>
        <v>0</v>
      </c>
      <c r="AH8" s="39">
        <f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>H9+J9+L9+N9+P9+R9+V9+T9+X9+Z9+AB9+AD9</f>
        <v>0</v>
      </c>
      <c r="AG9" s="36">
        <f>I9+K9+M9+O9+Q9+S9+W9+U9+Y9+AA9+AC9+AE9</f>
        <v>0</v>
      </c>
      <c r="AH9" s="39">
        <f>G9-AG9</f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>H10+J10+L10+N10+P10+R10+V10+T10+X10+Z10+AB10+AD10</f>
        <v>0</v>
      </c>
      <c r="AG10" s="36">
        <f>I10+K10+M10+O10+Q10+S10+W10+U10+Y10+AA10+AC10+AE10</f>
        <v>0</v>
      </c>
      <c r="AH10" s="39">
        <f>G10-AG10</f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>H11+J11+L11+N11+P11+R11+V11+T11+X11+Z11+AB11+AD11</f>
        <v>0</v>
      </c>
      <c r="AG11" s="36">
        <f>I11+K11+M11+O11+Q11+S11+W11+U11+Y11+AA11+AC11+AE11</f>
        <v>0</v>
      </c>
      <c r="AH11" s="39">
        <f>G11-AG11</f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>H12+J12+L12+N12+P12+R12+V12+T12+X12+Z12+AB12+AD12</f>
        <v>0</v>
      </c>
      <c r="AG12" s="36">
        <f>I12+K12+M12+O12+Q12+S12+W12+U12+Y12+AA12+AC12+AE12</f>
        <v>0</v>
      </c>
      <c r="AH12" s="39">
        <f>G12-AG12</f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>H13+J13+L13+N13+P13+R13+V13+T13+X13+Z13+AB13+AD13</f>
        <v>0</v>
      </c>
      <c r="AG13" s="36">
        <f>I13+K13+M13+O13+Q13+S13+W13+U13+Y13+AA13+AC13+AE13</f>
        <v>0</v>
      </c>
      <c r="AH13" s="39">
        <f>G13-AG13</f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>H14+J14+L14+N14+P14+R14+V14+T14+X14+Z14+AB14+AD14</f>
        <v>0</v>
      </c>
      <c r="AG14" s="36">
        <f>I14+K14+M14+O14+Q14+S14+W14+U14+Y14+AA14+AC14+AE14</f>
        <v>0</v>
      </c>
      <c r="AH14" s="39">
        <f>G14-AG14</f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>H15+J15+L15+N15+P15+R15+V15+T15+X15+Z15+AB15+AD15</f>
        <v>0</v>
      </c>
      <c r="AG15" s="36">
        <f>I15+K15+M15+O15+Q15+S15+W15+U15+Y15+AA15+AC15+AE15</f>
        <v>0</v>
      </c>
      <c r="AH15" s="39">
        <f>G15-AG15</f>
        <v>0</v>
      </c>
    </row>
    <row r="16" spans="1:37" ht="40.450000000000003" customHeight="1" x14ac:dyDescent="0.25">
      <c r="A16" s="34"/>
      <c r="B16" s="35" t="s">
        <v>80</v>
      </c>
      <c r="C16" s="36">
        <v>34200000</v>
      </c>
      <c r="D16" s="36"/>
      <c r="E16" s="36"/>
      <c r="F16" s="36"/>
      <c r="G16" s="37">
        <v>34200000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>H16+J16+L16+N16+P16+R16+V16+T16+X16+Z16+AB16+AD16</f>
        <v>0</v>
      </c>
      <c r="AG16" s="36">
        <f>I16+K16+M16+O16+Q16+S16+W16+U16+Y16+AA16+AC16+AE16</f>
        <v>0</v>
      </c>
      <c r="AH16" s="39">
        <f>G16-AG16</f>
        <v>34200000</v>
      </c>
    </row>
    <row r="17" spans="1:34" ht="27.7" customHeight="1" x14ac:dyDescent="0.25">
      <c r="A17" s="40"/>
      <c r="B17" s="35" t="s">
        <v>25</v>
      </c>
      <c r="C17" s="36"/>
      <c r="D17" s="36"/>
      <c r="E17" s="36"/>
      <c r="F17" s="36"/>
      <c r="G17" s="37"/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>H17+J17+L17+N17+P17+R17+V17+T17+X17+Z17+AB17+AD17</f>
        <v>0</v>
      </c>
      <c r="AG17" s="36">
        <f>I17+K17+M17+O17+Q17+S17+W17+U17+Y17+AA17+AC17+AE17</f>
        <v>0</v>
      </c>
      <c r="AH17" s="39">
        <f>G17-AG17</f>
        <v>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>H18+J18+L18+N18+P18+R18+V18+T18+X18+Z18+AB18+AD18</f>
        <v>0</v>
      </c>
      <c r="AG18" s="36">
        <f>I18+K18+M18+O18+Q18+S18+W18+U18+Y18+AA18+AC18+AE18</f>
        <v>0</v>
      </c>
      <c r="AH18" s="39">
        <f>G18-AG18</f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>H19+J19+L19+N19+P19+R19+V19+T19+X19+Z19+AB19+AD19</f>
        <v>0</v>
      </c>
      <c r="AG19" s="36">
        <f>I19+K19+M19+O19+Q19+S19+W19+U19+Y19+AA19+AC19+AE19</f>
        <v>0</v>
      </c>
      <c r="AH19" s="39">
        <f>G19-AG19</f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>H20+J20+L20+N20+P20+R20+V20+T20+X20+Z20+AB20+AD20</f>
        <v>0</v>
      </c>
      <c r="AG20" s="36">
        <f>I20+K20+M20+O20+Q20+S20+W20+U20+Y20+AA20+AC20+AE20</f>
        <v>0</v>
      </c>
      <c r="AH20" s="39">
        <f>G20-AG20</f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>H21+J21+L21+N21+P21+R21+V21+T21+X21+Z21+AB21+AD21</f>
        <v>0</v>
      </c>
      <c r="AG21" s="36">
        <f>I21+K21+M21+O21+Q21+S21+W21+U21+Y21+AA21+AC21+AE21</f>
        <v>0</v>
      </c>
      <c r="AH21" s="39">
        <f>G21-AG21</f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>H22+J22+L22+N22+P22+R22+V22+T22+X22+Z22+AB22+AD22</f>
        <v>0</v>
      </c>
      <c r="AG22" s="36">
        <f>I22+K22+M22+O22+Q22+S22+W22+U22+Y22+AA22+AC22+AE22</f>
        <v>0</v>
      </c>
      <c r="AH22" s="39">
        <f>G22-AG22</f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>H23+J23+L23+N23+P23+R23+V23+T23+X23+Z23+AB23+AD23</f>
        <v>0</v>
      </c>
      <c r="AG23" s="36">
        <f>I23+K23+M23+O23+Q23+S23+W23+U23+Y23+AA23+AC23+AE23</f>
        <v>0</v>
      </c>
      <c r="AH23" s="39">
        <f>G23-AG23</f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>H24+J24+L24+N24+P24+R24+V24+T24+X24+Z24+AB24+AD24</f>
        <v>0</v>
      </c>
      <c r="AG24" s="36">
        <f>I24+K24+M24+O24+Q24+S24+W24+U24+Y24+AA24+AC24+AE24</f>
        <v>0</v>
      </c>
      <c r="AH24" s="39">
        <f>G24-AG24</f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>H25+J25+L25+N25+P25+R25+V25+T25+X25+Z25+AB25+AD25</f>
        <v>0</v>
      </c>
      <c r="AG25" s="36">
        <f>I25+K25+M25+O25+Q25+S25+W25+U25+Y25+AA25+AC25+AE25</f>
        <v>0</v>
      </c>
      <c r="AH25" s="39">
        <f>G25-AG25</f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>H26+J26+L26+N26+P26+R26+V26+T26+X26+Z26+AB26+AD26</f>
        <v>0</v>
      </c>
      <c r="AG26" s="36">
        <f>I26+K26+M26+O26+Q26+S26+W26+U26+Y26+AA26+AC26+AE26</f>
        <v>0</v>
      </c>
      <c r="AH26" s="39">
        <f>G26-AG26</f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>H27+J27+L27+N27+P27+R27+V27+T27+X27+Z27+AB27+AD27</f>
        <v>0</v>
      </c>
      <c r="AG27" s="36">
        <f>I27+K27+M27+O27+Q27+S27+W27+U27+Y27+AA27+AC27+AE27</f>
        <v>0</v>
      </c>
      <c r="AH27" s="39">
        <f>G27-AG27</f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>H28+J28+L28+N28+P28+R28+V28+T28+X28+Z28+AB28+AD28</f>
        <v>0</v>
      </c>
      <c r="AG28" s="36">
        <f>I28+K28+M28+O28+Q28+S28+W28+U28+Y28+AA28+AC28+AE28</f>
        <v>0</v>
      </c>
      <c r="AH28" s="39">
        <f>G28-AG28</f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>H29+J29+L29+N29+P29+R29+V29+T29+X29+Z29+AB29+AD29</f>
        <v>0</v>
      </c>
      <c r="AG29" s="36">
        <f>I29+K29+M29+O29+Q29+S29+W29+U29+Y29+AA29+AC29+AE29</f>
        <v>0</v>
      </c>
      <c r="AH29" s="39">
        <f>G29-AG29</f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>H30+J30+L30+N30+P30+R30+V30+T30+X30+Z30+AB30+AD30</f>
        <v>0</v>
      </c>
      <c r="AG30" s="36">
        <f>I30+K30+M30+O30+Q30+S30+W30+U30+Y30+AA30+AC30+AE30</f>
        <v>0</v>
      </c>
      <c r="AH30" s="39">
        <f>G30-AG30</f>
        <v>0</v>
      </c>
    </row>
    <row r="31" spans="1:34" ht="28.8" x14ac:dyDescent="0.3">
      <c r="A31" s="29" t="s">
        <v>39</v>
      </c>
      <c r="B31" s="30" t="s">
        <v>40</v>
      </c>
      <c r="C31" s="31">
        <f>SUM(C32:C38)</f>
        <v>18487000</v>
      </c>
      <c r="D31" s="31">
        <f t="shared" ref="D31:G31" si="5">SUM(D32:D38)</f>
        <v>0</v>
      </c>
      <c r="E31" s="31">
        <f t="shared" si="5"/>
        <v>0</v>
      </c>
      <c r="F31" s="31">
        <f t="shared" si="5"/>
        <v>0</v>
      </c>
      <c r="G31" s="31">
        <f t="shared" si="5"/>
        <v>18487000</v>
      </c>
      <c r="H31" s="33">
        <f>SUM(H32:H38)</f>
        <v>0</v>
      </c>
      <c r="I31" s="33">
        <f t="shared" ref="I31:AE31" si="6">SUM(I32:I38)</f>
        <v>0</v>
      </c>
      <c r="J31" s="33">
        <f t="shared" si="6"/>
        <v>2288867</v>
      </c>
      <c r="K31" s="33">
        <f t="shared" si="6"/>
        <v>2288867</v>
      </c>
      <c r="L31" s="33">
        <f t="shared" si="6"/>
        <v>2641000</v>
      </c>
      <c r="M31" s="33">
        <f t="shared" si="6"/>
        <v>2641000</v>
      </c>
      <c r="N31" s="33">
        <f t="shared" si="6"/>
        <v>2641000</v>
      </c>
      <c r="O31" s="33">
        <f t="shared" si="6"/>
        <v>0</v>
      </c>
      <c r="P31" s="33">
        <f t="shared" si="6"/>
        <v>0</v>
      </c>
      <c r="Q31" s="33">
        <f t="shared" si="6"/>
        <v>0</v>
      </c>
      <c r="R31" s="33">
        <f t="shared" si="6"/>
        <v>0</v>
      </c>
      <c r="S31" s="33">
        <f t="shared" si="6"/>
        <v>0</v>
      </c>
      <c r="T31" s="33">
        <f t="shared" si="6"/>
        <v>0</v>
      </c>
      <c r="U31" s="33">
        <f t="shared" si="6"/>
        <v>0</v>
      </c>
      <c r="V31" s="33">
        <f t="shared" si="6"/>
        <v>0</v>
      </c>
      <c r="W31" s="33">
        <f t="shared" si="6"/>
        <v>0</v>
      </c>
      <c r="X31" s="33">
        <f t="shared" si="6"/>
        <v>0</v>
      </c>
      <c r="Y31" s="33">
        <f t="shared" si="6"/>
        <v>0</v>
      </c>
      <c r="Z31" s="33">
        <f t="shared" si="6"/>
        <v>0</v>
      </c>
      <c r="AA31" s="33">
        <f t="shared" si="6"/>
        <v>0</v>
      </c>
      <c r="AB31" s="33">
        <f t="shared" si="6"/>
        <v>0</v>
      </c>
      <c r="AC31" s="33">
        <f t="shared" si="6"/>
        <v>0</v>
      </c>
      <c r="AD31" s="33">
        <f t="shared" si="6"/>
        <v>0</v>
      </c>
      <c r="AE31" s="33">
        <f t="shared" si="6"/>
        <v>0</v>
      </c>
      <c r="AF31" s="33">
        <f t="shared" ref="AF31" si="7">SUM(AF32:AF38)</f>
        <v>7570867</v>
      </c>
      <c r="AG31" s="33">
        <f t="shared" ref="AG31" si="8">SUM(AG32:AG38)</f>
        <v>4929867</v>
      </c>
      <c r="AH31" s="33">
        <f t="shared" ref="AH31" si="9">SUM(AH32:AH38)</f>
        <v>13557133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>H32+J32+L32+N32+P32+R32+V32+T32+X32+Z32+AB32+AD32</f>
        <v>0</v>
      </c>
      <c r="AG32" s="36">
        <f>I32+K32+M32+O32+Q32+S32+W32+U32+Y32+AA32+AC32+AE32</f>
        <v>0</v>
      </c>
      <c r="AH32" s="39">
        <f>G32-AG32</f>
        <v>0</v>
      </c>
    </row>
    <row r="33" spans="1:34" ht="15.55" x14ac:dyDescent="0.25">
      <c r="A33" s="40"/>
      <c r="B33" s="43" t="s">
        <v>41</v>
      </c>
      <c r="C33" s="36">
        <v>4389000</v>
      </c>
      <c r="D33" s="36"/>
      <c r="E33" s="36"/>
      <c r="F33" s="36"/>
      <c r="G33" s="36">
        <v>4389000</v>
      </c>
      <c r="H33" s="38">
        <v>0</v>
      </c>
      <c r="I33" s="38">
        <v>0</v>
      </c>
      <c r="J33" s="38">
        <v>543400</v>
      </c>
      <c r="K33" s="38">
        <v>543400</v>
      </c>
      <c r="L33" s="38">
        <v>627000</v>
      </c>
      <c r="M33" s="38">
        <v>627000</v>
      </c>
      <c r="N33" s="38">
        <v>627000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>H33+J33+L33+N33+P33+R33+V33+T33+X33+Z33+AB33+AD33</f>
        <v>1797400</v>
      </c>
      <c r="AG33" s="36">
        <f>I33+K33+M33+O33+Q33+S33+W33+U33+Y33+AA33+AC33+AE33</f>
        <v>1170400</v>
      </c>
      <c r="AH33" s="39">
        <f>G33-AG33</f>
        <v>3218600</v>
      </c>
    </row>
    <row r="34" spans="1:34" ht="15.55" x14ac:dyDescent="0.25">
      <c r="A34" s="40"/>
      <c r="B34" s="43" t="s">
        <v>42</v>
      </c>
      <c r="C34" s="36">
        <f>4389000*2</f>
        <v>8778000</v>
      </c>
      <c r="D34" s="36"/>
      <c r="E34" s="36"/>
      <c r="F34" s="36"/>
      <c r="G34" s="36">
        <f>4389000*2</f>
        <v>8778000</v>
      </c>
      <c r="H34" s="38">
        <v>0</v>
      </c>
      <c r="I34" s="38">
        <v>0</v>
      </c>
      <c r="J34" s="38">
        <v>1086800</v>
      </c>
      <c r="K34" s="38">
        <v>1086800</v>
      </c>
      <c r="L34" s="38">
        <v>1254000</v>
      </c>
      <c r="M34" s="38">
        <v>1254000</v>
      </c>
      <c r="N34" s="38">
        <v>1254000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>H34+J34+L34+N34+P34+R34+V34+T34+X34+Z34+AB34+AD34</f>
        <v>3594800</v>
      </c>
      <c r="AG34" s="36">
        <f>I34+K34+M34+O34+Q34+S34+W34+U34+Y34+AA34+AC34+AE34</f>
        <v>2340800</v>
      </c>
      <c r="AH34" s="39">
        <f>G34-AG34</f>
        <v>6437200</v>
      </c>
    </row>
    <row r="35" spans="1:34" ht="15.55" x14ac:dyDescent="0.25">
      <c r="A35" s="40"/>
      <c r="B35" s="44" t="s">
        <v>43</v>
      </c>
      <c r="C35" s="36">
        <v>5320000</v>
      </c>
      <c r="D35" s="36"/>
      <c r="E35" s="36"/>
      <c r="F35" s="36"/>
      <c r="G35" s="36">
        <v>5320000</v>
      </c>
      <c r="H35" s="38">
        <v>0</v>
      </c>
      <c r="I35" s="38">
        <v>0</v>
      </c>
      <c r="J35" s="38">
        <v>658667</v>
      </c>
      <c r="K35" s="38">
        <v>658667</v>
      </c>
      <c r="L35" s="38">
        <v>760000</v>
      </c>
      <c r="M35" s="38">
        <v>760000</v>
      </c>
      <c r="N35" s="38">
        <v>760000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>H35+J35+L35+N35+P35+R35+V35+T35+X35+Z35+AB35+AD35</f>
        <v>2178667</v>
      </c>
      <c r="AG35" s="36">
        <f>I35+K35+M35+O35+Q35+S35+W35+U35+Y35+AA35+AC35+AE35</f>
        <v>1418667</v>
      </c>
      <c r="AH35" s="39">
        <f>G35-AG35</f>
        <v>3901333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7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>H36+J36+L36+N36+P36+R36+V36+T36+X36+Z36+AB36+AD36</f>
        <v>0</v>
      </c>
      <c r="AG36" s="36">
        <f>I36+K36+M36+O36+Q36+S36+W36+U36+Y36+AA36+AC36+AE36</f>
        <v>0</v>
      </c>
      <c r="AH36" s="39">
        <f>G36-AG36</f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>H37+J37+L37+N37+P37+R37+V37+T37+X37+Z37+AB37+AD37</f>
        <v>0</v>
      </c>
      <c r="AG37" s="36">
        <f>I37+K37+M37+O37+Q37+S37+W37+U37+Y37+AA37+AC37+AE37</f>
        <v>0</v>
      </c>
      <c r="AH37" s="39">
        <f>G37-AG37</f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>H38+J38+L38+N38+P38+R38+V38+T38+X38+Z38+AB38+AD38</f>
        <v>0</v>
      </c>
      <c r="AG38" s="36">
        <f>I38+K38+M38+O38+Q38+S38+W38+U38+Y38+AA38+AC38+AE38</f>
        <v>0</v>
      </c>
      <c r="AH38" s="39">
        <f>G38-AG38</f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1117200</v>
      </c>
      <c r="D39" s="33">
        <f>SUM(D40:D46)</f>
        <v>0</v>
      </c>
      <c r="E39" s="31">
        <v>0</v>
      </c>
      <c r="F39" s="31">
        <v>0</v>
      </c>
      <c r="G39" s="33">
        <f>SUM(G40:G46)</f>
        <v>1117200</v>
      </c>
      <c r="H39" s="33">
        <f>SUM(H40:H46)</f>
        <v>0</v>
      </c>
      <c r="I39" s="33">
        <f t="shared" ref="I39:AE39" si="10">SUM(I40:I46)</f>
        <v>0</v>
      </c>
      <c r="J39" s="33">
        <f t="shared" si="10"/>
        <v>231390</v>
      </c>
      <c r="K39" s="33">
        <f t="shared" si="10"/>
        <v>231390</v>
      </c>
      <c r="L39" s="33">
        <f t="shared" si="10"/>
        <v>121239</v>
      </c>
      <c r="M39" s="33">
        <f t="shared" si="10"/>
        <v>121239</v>
      </c>
      <c r="N39" s="33">
        <f t="shared" si="10"/>
        <v>251049</v>
      </c>
      <c r="O39" s="33">
        <f t="shared" si="10"/>
        <v>0</v>
      </c>
      <c r="P39" s="33">
        <f t="shared" si="10"/>
        <v>0</v>
      </c>
      <c r="Q39" s="33">
        <f t="shared" si="10"/>
        <v>0</v>
      </c>
      <c r="R39" s="33">
        <f t="shared" si="10"/>
        <v>0</v>
      </c>
      <c r="S39" s="33">
        <f t="shared" si="10"/>
        <v>0</v>
      </c>
      <c r="T39" s="33">
        <f t="shared" si="10"/>
        <v>0</v>
      </c>
      <c r="U39" s="33">
        <f t="shared" si="10"/>
        <v>0</v>
      </c>
      <c r="V39" s="33">
        <f t="shared" si="10"/>
        <v>0</v>
      </c>
      <c r="W39" s="33">
        <f t="shared" si="10"/>
        <v>0</v>
      </c>
      <c r="X39" s="33">
        <f t="shared" si="10"/>
        <v>0</v>
      </c>
      <c r="Y39" s="33">
        <f t="shared" si="10"/>
        <v>0</v>
      </c>
      <c r="Z39" s="33">
        <f t="shared" si="10"/>
        <v>0</v>
      </c>
      <c r="AA39" s="33">
        <f t="shared" si="10"/>
        <v>0</v>
      </c>
      <c r="AB39" s="33">
        <f t="shared" si="10"/>
        <v>0</v>
      </c>
      <c r="AC39" s="33">
        <f t="shared" si="10"/>
        <v>0</v>
      </c>
      <c r="AD39" s="33">
        <f t="shared" si="10"/>
        <v>0</v>
      </c>
      <c r="AE39" s="33">
        <f t="shared" si="10"/>
        <v>0</v>
      </c>
      <c r="AF39" s="33">
        <f t="shared" ref="AF39" si="11">SUM(AF40:AF46)</f>
        <v>603678</v>
      </c>
      <c r="AG39" s="33">
        <f t="shared" ref="AG39" si="12">SUM(AG40:AG46)</f>
        <v>352629</v>
      </c>
      <c r="AH39" s="33">
        <f t="shared" ref="AH39" si="13">SUM(AH40:AH46)</f>
        <v>764571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>H40+J40+L40+N40+P40+R40+V40+T40+X40+Z40+AB40+AD40</f>
        <v>0</v>
      </c>
      <c r="AG40" s="36">
        <f>I40+K40+M40+O40+Q40+S40+W40+U40+Y40+AA40+AC40+AE40</f>
        <v>0</v>
      </c>
      <c r="AH40" s="39">
        <f>G40-AG40</f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>H41+J41+L41+N41+P41+R41+V41+T41+X41+Z41+AB41+AD41</f>
        <v>0</v>
      </c>
      <c r="AG41" s="36">
        <f>I41+K41+M41+O41+Q41+S41+W41+U41+Y41+AA41+AC41+AE41</f>
        <v>0</v>
      </c>
      <c r="AH41" s="39">
        <f>G41-AG41</f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>H42+J42+L42+N42+P42+R42+V42+T42+X42+Z42+AB42+AD42</f>
        <v>0</v>
      </c>
      <c r="AG42" s="36">
        <f>I42+K42+M42+O42+Q42+S42+W42+U42+Y42+AA42+AC42+AE42</f>
        <v>0</v>
      </c>
      <c r="AH42" s="39">
        <f>G42-AG42</f>
        <v>0</v>
      </c>
    </row>
    <row r="43" spans="1:34" ht="15.55" x14ac:dyDescent="0.25">
      <c r="A43" s="40"/>
      <c r="B43" s="35" t="s">
        <v>48</v>
      </c>
      <c r="C43" s="36">
        <v>1117200</v>
      </c>
      <c r="D43" s="36"/>
      <c r="E43" s="36"/>
      <c r="F43" s="36"/>
      <c r="G43" s="36">
        <v>1117200</v>
      </c>
      <c r="H43" s="38">
        <v>0</v>
      </c>
      <c r="I43" s="38">
        <v>0</v>
      </c>
      <c r="J43" s="38">
        <v>231390</v>
      </c>
      <c r="K43" s="38">
        <v>231390</v>
      </c>
      <c r="L43" s="38">
        <v>121239</v>
      </c>
      <c r="M43" s="38">
        <v>121239</v>
      </c>
      <c r="N43" s="38">
        <v>251049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>H43+J43+L43+N43+P43+R43+V43+T43+X43+Z43+AB43+AD43</f>
        <v>603678</v>
      </c>
      <c r="AG43" s="36">
        <f>I43+K43+M43+O43+Q43+S43+W43+U43+Y43+AA43+AC43+AE43</f>
        <v>352629</v>
      </c>
      <c r="AH43" s="39">
        <f>G43-AG43</f>
        <v>764571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>H44+J44+L44+N44+P44+R44+V44+T44+X44+Z44+AB44+AD44</f>
        <v>0</v>
      </c>
      <c r="AG44" s="36">
        <f>I44+K44+M44+O44+Q44+S44+W44+U44+Y44+AA44+AC44+AE44</f>
        <v>0</v>
      </c>
      <c r="AH44" s="39">
        <f>G44-AG44</f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>H45+J45+L45+N45+P45+R45+V45+T45+X45+Z45+AB45+AD45</f>
        <v>0</v>
      </c>
      <c r="AG45" s="36">
        <f>I45+K45+M45+O45+Q45+S45+W45+U45+Y45+AA45+AC45+AE45</f>
        <v>0</v>
      </c>
      <c r="AH45" s="39">
        <f>G45-AG45</f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>H46+J46+L46+N46+P46+R46+V46+T46+X46+Z46+AB46+AD46</f>
        <v>0</v>
      </c>
      <c r="AG46" s="36">
        <f>I46+K46+M46+O46+Q46+S46+W46+U46+Y46+AA46+AC46+AE46</f>
        <v>0</v>
      </c>
      <c r="AH46" s="39">
        <f>G46-AG46</f>
        <v>0</v>
      </c>
    </row>
    <row r="47" spans="1:34" ht="28.8" x14ac:dyDescent="0.3">
      <c r="A47" s="29" t="s">
        <v>18</v>
      </c>
      <c r="B47" s="30" t="s">
        <v>50</v>
      </c>
      <c r="C47" s="33">
        <f>SUM(C48:C49)</f>
        <v>228000</v>
      </c>
      <c r="D47" s="33">
        <f>SUM(D48:D49)</f>
        <v>0</v>
      </c>
      <c r="E47" s="31">
        <v>0</v>
      </c>
      <c r="F47" s="31">
        <v>0</v>
      </c>
      <c r="G47" s="33">
        <f>SUM(G48:G49)</f>
        <v>228000</v>
      </c>
      <c r="H47" s="33">
        <f>SUM(H48:H49)</f>
        <v>0</v>
      </c>
      <c r="I47" s="33">
        <f t="shared" ref="I47:AE47" si="14">SUM(I48:I49)</f>
        <v>0</v>
      </c>
      <c r="J47" s="33">
        <f t="shared" si="14"/>
        <v>197397</v>
      </c>
      <c r="K47" s="33">
        <f t="shared" si="14"/>
        <v>197397</v>
      </c>
      <c r="L47" s="33">
        <f t="shared" si="14"/>
        <v>0</v>
      </c>
      <c r="M47" s="33">
        <f t="shared" si="14"/>
        <v>0</v>
      </c>
      <c r="N47" s="33">
        <f t="shared" si="14"/>
        <v>0</v>
      </c>
      <c r="O47" s="33">
        <f t="shared" si="14"/>
        <v>0</v>
      </c>
      <c r="P47" s="33">
        <f t="shared" si="14"/>
        <v>0</v>
      </c>
      <c r="Q47" s="33">
        <f t="shared" si="14"/>
        <v>0</v>
      </c>
      <c r="R47" s="33">
        <f t="shared" si="14"/>
        <v>0</v>
      </c>
      <c r="S47" s="33">
        <f t="shared" si="14"/>
        <v>0</v>
      </c>
      <c r="T47" s="33">
        <f t="shared" si="14"/>
        <v>0</v>
      </c>
      <c r="U47" s="33">
        <f t="shared" si="14"/>
        <v>0</v>
      </c>
      <c r="V47" s="33">
        <f t="shared" si="14"/>
        <v>0</v>
      </c>
      <c r="W47" s="33">
        <f t="shared" si="14"/>
        <v>0</v>
      </c>
      <c r="X47" s="33">
        <f t="shared" si="14"/>
        <v>0</v>
      </c>
      <c r="Y47" s="33">
        <f t="shared" si="14"/>
        <v>0</v>
      </c>
      <c r="Z47" s="33">
        <f t="shared" si="14"/>
        <v>0</v>
      </c>
      <c r="AA47" s="33">
        <f t="shared" si="14"/>
        <v>0</v>
      </c>
      <c r="AB47" s="33">
        <f t="shared" si="14"/>
        <v>0</v>
      </c>
      <c r="AC47" s="33">
        <f t="shared" si="14"/>
        <v>0</v>
      </c>
      <c r="AD47" s="33">
        <f t="shared" si="14"/>
        <v>0</v>
      </c>
      <c r="AE47" s="33">
        <f t="shared" si="14"/>
        <v>0</v>
      </c>
      <c r="AF47" s="33">
        <f t="shared" ref="AF47" si="15">SUM(AF48:AF49)</f>
        <v>197397</v>
      </c>
      <c r="AG47" s="33">
        <f t="shared" ref="AG47" si="16">SUM(AG48:AG49)</f>
        <v>197397</v>
      </c>
      <c r="AH47" s="33">
        <f t="shared" ref="AH47" si="17">SUM(AH48:AH49)</f>
        <v>30603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>H48+J48+L48+N48+P48+R48+V48+T48+X48+Z48+AB48+AD48</f>
        <v>0</v>
      </c>
      <c r="AG48" s="36">
        <f>I48+K48+M48+O48+Q48+S48+W48+U48+Y48+AA48+AC48+AE48</f>
        <v>0</v>
      </c>
      <c r="AH48" s="39">
        <f>G48-AG48</f>
        <v>0</v>
      </c>
    </row>
    <row r="49" spans="1:34" ht="15.55" x14ac:dyDescent="0.25">
      <c r="A49" s="40"/>
      <c r="B49" s="35" t="s">
        <v>51</v>
      </c>
      <c r="C49" s="36">
        <v>228000</v>
      </c>
      <c r="D49" s="36"/>
      <c r="E49" s="36"/>
      <c r="F49" s="36"/>
      <c r="G49" s="37">
        <f>C49</f>
        <v>228000</v>
      </c>
      <c r="H49" s="38">
        <v>0</v>
      </c>
      <c r="I49" s="38">
        <v>0</v>
      </c>
      <c r="J49" s="38">
        <v>197397</v>
      </c>
      <c r="K49" s="38">
        <v>197397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>H49+J49+L49+N49+P49+R49+V49+T49+X49+Z49+AB49+AD49</f>
        <v>197397</v>
      </c>
      <c r="AG49" s="36">
        <f>I49+K49+M49+O49+Q49+S49+W49+U49+Y49+AA49+AC49+AE49</f>
        <v>197397</v>
      </c>
      <c r="AH49" s="39">
        <f>G49-AF49</f>
        <v>30603</v>
      </c>
    </row>
    <row r="50" spans="1:34" ht="15.55" x14ac:dyDescent="0.3">
      <c r="A50" s="29" t="s">
        <v>18</v>
      </c>
      <c r="B50" s="30" t="s">
        <v>52</v>
      </c>
      <c r="C50" s="33">
        <f>SUM(C51)</f>
        <v>687800</v>
      </c>
      <c r="D50" s="33">
        <f>SUM(D51)</f>
        <v>0</v>
      </c>
      <c r="E50" s="31">
        <v>0</v>
      </c>
      <c r="F50" s="31">
        <v>0</v>
      </c>
      <c r="G50" s="33">
        <f>SUM(G51)</f>
        <v>687800</v>
      </c>
      <c r="H50" s="33">
        <f>SUM(H51)</f>
        <v>0</v>
      </c>
      <c r="I50" s="33">
        <f t="shared" ref="I50:AE50" si="18">SUM(I51)</f>
        <v>0</v>
      </c>
      <c r="J50" s="33">
        <f t="shared" si="18"/>
        <v>0</v>
      </c>
      <c r="K50" s="33">
        <f t="shared" si="18"/>
        <v>0</v>
      </c>
      <c r="L50" s="33">
        <f t="shared" si="18"/>
        <v>75160</v>
      </c>
      <c r="M50" s="33">
        <f t="shared" si="18"/>
        <v>75160</v>
      </c>
      <c r="N50" s="33">
        <f t="shared" si="18"/>
        <v>80000</v>
      </c>
      <c r="O50" s="33">
        <f t="shared" si="18"/>
        <v>0</v>
      </c>
      <c r="P50" s="33">
        <f t="shared" si="18"/>
        <v>0</v>
      </c>
      <c r="Q50" s="33">
        <f t="shared" si="18"/>
        <v>0</v>
      </c>
      <c r="R50" s="33">
        <f t="shared" si="18"/>
        <v>0</v>
      </c>
      <c r="S50" s="33">
        <f t="shared" si="18"/>
        <v>0</v>
      </c>
      <c r="T50" s="33">
        <f t="shared" si="18"/>
        <v>0</v>
      </c>
      <c r="U50" s="33">
        <f t="shared" si="18"/>
        <v>0</v>
      </c>
      <c r="V50" s="33">
        <f t="shared" si="18"/>
        <v>0</v>
      </c>
      <c r="W50" s="33">
        <f t="shared" si="18"/>
        <v>0</v>
      </c>
      <c r="X50" s="33">
        <f t="shared" si="18"/>
        <v>0</v>
      </c>
      <c r="Y50" s="33">
        <f t="shared" si="18"/>
        <v>0</v>
      </c>
      <c r="Z50" s="33">
        <f t="shared" si="18"/>
        <v>0</v>
      </c>
      <c r="AA50" s="33">
        <f t="shared" si="18"/>
        <v>0</v>
      </c>
      <c r="AB50" s="33">
        <f t="shared" si="18"/>
        <v>0</v>
      </c>
      <c r="AC50" s="33">
        <f t="shared" si="18"/>
        <v>0</v>
      </c>
      <c r="AD50" s="33">
        <f t="shared" si="18"/>
        <v>0</v>
      </c>
      <c r="AE50" s="33">
        <f t="shared" si="18"/>
        <v>0</v>
      </c>
      <c r="AF50" s="33">
        <f t="shared" ref="AF50" si="19">SUM(AF51)</f>
        <v>155160</v>
      </c>
      <c r="AG50" s="33">
        <f t="shared" ref="AG50" si="20">SUM(AG51)</f>
        <v>75160</v>
      </c>
      <c r="AH50" s="33">
        <f t="shared" ref="AH50" si="21">SUM(AH51)</f>
        <v>612640</v>
      </c>
    </row>
    <row r="51" spans="1:34" ht="15.55" x14ac:dyDescent="0.25">
      <c r="A51" s="40"/>
      <c r="B51" s="35" t="s">
        <v>29</v>
      </c>
      <c r="C51" s="36">
        <v>687800</v>
      </c>
      <c r="D51" s="36"/>
      <c r="E51" s="36"/>
      <c r="F51" s="36"/>
      <c r="G51" s="36">
        <v>687800</v>
      </c>
      <c r="H51" s="38">
        <v>0</v>
      </c>
      <c r="I51" s="38">
        <v>0</v>
      </c>
      <c r="J51" s="38">
        <v>0</v>
      </c>
      <c r="K51" s="38">
        <v>0</v>
      </c>
      <c r="L51" s="38">
        <v>75160</v>
      </c>
      <c r="M51" s="38">
        <v>75160</v>
      </c>
      <c r="N51" s="38">
        <v>80000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>H51+J51+L51+N51+P51+R51+V51+T51+X51+Z51+AB51+AD51</f>
        <v>155160</v>
      </c>
      <c r="AG51" s="36">
        <f>I51+K51+M51+O51+Q51+S51+W51+U51+Y51+AA51+AC51+AE51</f>
        <v>75160</v>
      </c>
      <c r="AH51" s="39">
        <f>G51-AG51</f>
        <v>612640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2">SUM(I53:I54)</f>
        <v>0</v>
      </c>
      <c r="J52" s="33">
        <f t="shared" si="22"/>
        <v>0</v>
      </c>
      <c r="K52" s="33">
        <f t="shared" si="22"/>
        <v>0</v>
      </c>
      <c r="L52" s="33">
        <f t="shared" si="22"/>
        <v>0</v>
      </c>
      <c r="M52" s="33">
        <f t="shared" si="22"/>
        <v>0</v>
      </c>
      <c r="N52" s="33">
        <f t="shared" si="22"/>
        <v>0</v>
      </c>
      <c r="O52" s="33">
        <f t="shared" si="22"/>
        <v>0</v>
      </c>
      <c r="P52" s="33">
        <f t="shared" si="22"/>
        <v>0</v>
      </c>
      <c r="Q52" s="33">
        <f t="shared" si="22"/>
        <v>0</v>
      </c>
      <c r="R52" s="33">
        <f t="shared" si="22"/>
        <v>0</v>
      </c>
      <c r="S52" s="33">
        <f t="shared" si="22"/>
        <v>0</v>
      </c>
      <c r="T52" s="33">
        <f t="shared" si="22"/>
        <v>0</v>
      </c>
      <c r="U52" s="33">
        <f t="shared" si="22"/>
        <v>0</v>
      </c>
      <c r="V52" s="33">
        <f t="shared" si="22"/>
        <v>0</v>
      </c>
      <c r="W52" s="33">
        <f t="shared" si="22"/>
        <v>0</v>
      </c>
      <c r="X52" s="33">
        <f t="shared" si="22"/>
        <v>0</v>
      </c>
      <c r="Y52" s="33">
        <f t="shared" si="22"/>
        <v>0</v>
      </c>
      <c r="Z52" s="33">
        <f t="shared" si="22"/>
        <v>0</v>
      </c>
      <c r="AA52" s="33">
        <f t="shared" si="22"/>
        <v>0</v>
      </c>
      <c r="AB52" s="33">
        <f t="shared" si="22"/>
        <v>0</v>
      </c>
      <c r="AC52" s="33">
        <f t="shared" si="22"/>
        <v>0</v>
      </c>
      <c r="AD52" s="33">
        <f t="shared" si="22"/>
        <v>0</v>
      </c>
      <c r="AE52" s="33">
        <f t="shared" si="22"/>
        <v>0</v>
      </c>
      <c r="AF52" s="33">
        <f t="shared" ref="AF52" si="23">SUM(AF53:AF54)</f>
        <v>0</v>
      </c>
      <c r="AG52" s="33">
        <f t="shared" ref="AG52" si="24">SUM(AG53:AG54)</f>
        <v>0</v>
      </c>
      <c r="AH52" s="33">
        <f t="shared" ref="AH52" si="25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>H53+J53+L53+N53+P53+R53+V53+T53+X53+Z53+AB53+AD53</f>
        <v>0</v>
      </c>
      <c r="AG53" s="36">
        <f>I53+K53+M53+O53+Q53+S53+W53+U53+Y53+AA53+AC53+AE53</f>
        <v>0</v>
      </c>
      <c r="AH53" s="39">
        <f>G53-AG53</f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>H54+J54+L54+N54+P54+R54+V54+T54+X54+Z54+AB54+AD54</f>
        <v>0</v>
      </c>
      <c r="AG54" s="36">
        <f>I54+K54+M54+O54+Q54+S54+W54+U54+Y54+AA54+AC54+AE54</f>
        <v>0</v>
      </c>
      <c r="AH54" s="39">
        <f>G54-AG54</f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8208000</v>
      </c>
      <c r="D55" s="46">
        <f t="shared" ref="D55:AE55" si="26">D56+D58+D61+D63+D65+D68</f>
        <v>0</v>
      </c>
      <c r="E55" s="46">
        <f t="shared" si="26"/>
        <v>0</v>
      </c>
      <c r="F55" s="46">
        <f t="shared" si="26"/>
        <v>0</v>
      </c>
      <c r="G55" s="47">
        <f t="shared" si="26"/>
        <v>8208000</v>
      </c>
      <c r="H55" s="27">
        <f>H56+H58+H61+H63+H65+H68</f>
        <v>683860</v>
      </c>
      <c r="I55" s="27">
        <f t="shared" si="26"/>
        <v>683860</v>
      </c>
      <c r="J55" s="27">
        <f t="shared" si="26"/>
        <v>827734</v>
      </c>
      <c r="K55" s="27">
        <f t="shared" si="26"/>
        <v>827734</v>
      </c>
      <c r="L55" s="27">
        <f t="shared" si="26"/>
        <v>557470</v>
      </c>
      <c r="M55" s="27">
        <f t="shared" si="26"/>
        <v>557470</v>
      </c>
      <c r="N55" s="27">
        <f t="shared" si="26"/>
        <v>869090</v>
      </c>
      <c r="O55" s="27">
        <f t="shared" si="26"/>
        <v>0</v>
      </c>
      <c r="P55" s="27">
        <f t="shared" si="26"/>
        <v>0</v>
      </c>
      <c r="Q55" s="27">
        <f t="shared" si="26"/>
        <v>0</v>
      </c>
      <c r="R55" s="27">
        <f t="shared" si="26"/>
        <v>0</v>
      </c>
      <c r="S55" s="27">
        <f t="shared" si="26"/>
        <v>0</v>
      </c>
      <c r="T55" s="27">
        <f t="shared" si="26"/>
        <v>0</v>
      </c>
      <c r="U55" s="27">
        <f t="shared" si="26"/>
        <v>0</v>
      </c>
      <c r="V55" s="27">
        <f t="shared" si="26"/>
        <v>0</v>
      </c>
      <c r="W55" s="27">
        <f t="shared" si="26"/>
        <v>0</v>
      </c>
      <c r="X55" s="27">
        <f t="shared" si="26"/>
        <v>0</v>
      </c>
      <c r="Y55" s="27">
        <f t="shared" si="26"/>
        <v>0</v>
      </c>
      <c r="Z55" s="27">
        <f t="shared" si="26"/>
        <v>0</v>
      </c>
      <c r="AA55" s="27">
        <f t="shared" si="26"/>
        <v>0</v>
      </c>
      <c r="AB55" s="27">
        <f t="shared" si="26"/>
        <v>0</v>
      </c>
      <c r="AC55" s="27">
        <f t="shared" si="26"/>
        <v>0</v>
      </c>
      <c r="AD55" s="27">
        <f t="shared" si="26"/>
        <v>0</v>
      </c>
      <c r="AE55" s="27">
        <f t="shared" si="26"/>
        <v>0</v>
      </c>
      <c r="AF55" s="46">
        <f>H55+J55+L55+N55+P55+R55+V55+T55+X55+Z55+AB55+AD55</f>
        <v>2938154</v>
      </c>
      <c r="AG55" s="46">
        <f>I55+K55+M55+O55+Q55+S55+W55+U55+Y55+AA55+AC55+AE55</f>
        <v>2069064</v>
      </c>
      <c r="AH55" s="48">
        <f>G55-AG55</f>
        <v>6138936</v>
      </c>
    </row>
    <row r="56" spans="1:34" ht="28.8" x14ac:dyDescent="0.3">
      <c r="A56" s="29" t="s">
        <v>57</v>
      </c>
      <c r="B56" s="49" t="s">
        <v>58</v>
      </c>
      <c r="C56" s="33">
        <f>SUM(C57:C57)</f>
        <v>3290000</v>
      </c>
      <c r="D56" s="33">
        <f>SUM(D57:D57)</f>
        <v>0</v>
      </c>
      <c r="E56" s="31">
        <v>0</v>
      </c>
      <c r="F56" s="31">
        <v>0</v>
      </c>
      <c r="G56" s="33">
        <f>SUM(G57:G57)</f>
        <v>3290000</v>
      </c>
      <c r="H56" s="33">
        <f>SUM(H57:H57)</f>
        <v>0</v>
      </c>
      <c r="I56" s="33">
        <f t="shared" ref="I56:AH56" si="27">SUM(I57:I57)</f>
        <v>0</v>
      </c>
      <c r="J56" s="33">
        <f t="shared" si="27"/>
        <v>407334</v>
      </c>
      <c r="K56" s="33">
        <f t="shared" si="27"/>
        <v>407334</v>
      </c>
      <c r="L56" s="33">
        <f t="shared" si="27"/>
        <v>470000</v>
      </c>
      <c r="M56" s="33">
        <f t="shared" si="27"/>
        <v>470000</v>
      </c>
      <c r="N56" s="33">
        <f t="shared" si="27"/>
        <v>470000</v>
      </c>
      <c r="O56" s="33">
        <f t="shared" si="27"/>
        <v>0</v>
      </c>
      <c r="P56" s="33">
        <f t="shared" si="27"/>
        <v>0</v>
      </c>
      <c r="Q56" s="33">
        <f t="shared" si="27"/>
        <v>0</v>
      </c>
      <c r="R56" s="33">
        <f t="shared" si="27"/>
        <v>0</v>
      </c>
      <c r="S56" s="33">
        <f t="shared" si="27"/>
        <v>0</v>
      </c>
      <c r="T56" s="33">
        <f t="shared" si="27"/>
        <v>0</v>
      </c>
      <c r="U56" s="33">
        <f t="shared" si="27"/>
        <v>0</v>
      </c>
      <c r="V56" s="33">
        <f t="shared" si="27"/>
        <v>0</v>
      </c>
      <c r="W56" s="33">
        <f t="shared" si="27"/>
        <v>0</v>
      </c>
      <c r="X56" s="33">
        <f t="shared" si="27"/>
        <v>0</v>
      </c>
      <c r="Y56" s="33">
        <f t="shared" si="27"/>
        <v>0</v>
      </c>
      <c r="Z56" s="33">
        <f t="shared" si="27"/>
        <v>0</v>
      </c>
      <c r="AA56" s="33">
        <f t="shared" si="27"/>
        <v>0</v>
      </c>
      <c r="AB56" s="33">
        <f t="shared" si="27"/>
        <v>0</v>
      </c>
      <c r="AC56" s="33">
        <f t="shared" si="27"/>
        <v>0</v>
      </c>
      <c r="AD56" s="33">
        <f t="shared" si="27"/>
        <v>0</v>
      </c>
      <c r="AE56" s="33">
        <f t="shared" si="27"/>
        <v>0</v>
      </c>
      <c r="AF56" s="33">
        <f t="shared" si="27"/>
        <v>1347334</v>
      </c>
      <c r="AG56" s="33">
        <f t="shared" si="27"/>
        <v>877334</v>
      </c>
      <c r="AH56" s="33">
        <f t="shared" si="27"/>
        <v>2412666</v>
      </c>
    </row>
    <row r="57" spans="1:34" ht="15.55" x14ac:dyDescent="0.25">
      <c r="A57" s="40"/>
      <c r="B57" s="35" t="s">
        <v>59</v>
      </c>
      <c r="C57" s="36">
        <v>3290000</v>
      </c>
      <c r="D57" s="36"/>
      <c r="E57" s="36"/>
      <c r="F57" s="36"/>
      <c r="G57" s="36">
        <v>3290000</v>
      </c>
      <c r="H57" s="38">
        <v>0</v>
      </c>
      <c r="I57" s="38">
        <v>0</v>
      </c>
      <c r="J57" s="38">
        <v>407334</v>
      </c>
      <c r="K57" s="38">
        <v>407334</v>
      </c>
      <c r="L57" s="38">
        <v>470000</v>
      </c>
      <c r="M57" s="38">
        <v>470000</v>
      </c>
      <c r="N57" s="38">
        <v>470000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>H57+J57+L57+N57+P57+R57+V57+T57+X57+Z57+AB57+AD57</f>
        <v>1347334</v>
      </c>
      <c r="AG57" s="36">
        <f>I57+K57+M57+O57+Q57+S57+W57+U57+Y57+AA57+AC57+AE57</f>
        <v>877334</v>
      </c>
      <c r="AH57" s="39">
        <f>G57-AG57</f>
        <v>2412666</v>
      </c>
    </row>
    <row r="58" spans="1:34" ht="15.55" x14ac:dyDescent="0.3">
      <c r="A58" s="29" t="s">
        <v>57</v>
      </c>
      <c r="B58" s="30" t="s">
        <v>60</v>
      </c>
      <c r="C58" s="33">
        <f t="shared" ref="C58:D58" si="28">SUM(C59:C60)</f>
        <v>0</v>
      </c>
      <c r="D58" s="33">
        <f t="shared" si="28"/>
        <v>0</v>
      </c>
      <c r="E58" s="31">
        <v>0</v>
      </c>
      <c r="F58" s="31">
        <v>0</v>
      </c>
      <c r="G58" s="33">
        <f t="shared" ref="G58:AH58" si="29">SUM(G59:G60)</f>
        <v>0</v>
      </c>
      <c r="H58" s="33">
        <f t="shared" si="29"/>
        <v>0</v>
      </c>
      <c r="I58" s="33">
        <f t="shared" si="29"/>
        <v>0</v>
      </c>
      <c r="J58" s="33">
        <f t="shared" si="29"/>
        <v>0</v>
      </c>
      <c r="K58" s="33">
        <f t="shared" si="29"/>
        <v>0</v>
      </c>
      <c r="L58" s="33">
        <f t="shared" si="29"/>
        <v>0</v>
      </c>
      <c r="M58" s="33">
        <f t="shared" si="29"/>
        <v>0</v>
      </c>
      <c r="N58" s="33">
        <f t="shared" si="29"/>
        <v>0</v>
      </c>
      <c r="O58" s="33">
        <f t="shared" si="29"/>
        <v>0</v>
      </c>
      <c r="P58" s="33">
        <f t="shared" si="29"/>
        <v>0</v>
      </c>
      <c r="Q58" s="33">
        <f t="shared" si="29"/>
        <v>0</v>
      </c>
      <c r="R58" s="33">
        <f t="shared" si="29"/>
        <v>0</v>
      </c>
      <c r="S58" s="33">
        <f t="shared" si="29"/>
        <v>0</v>
      </c>
      <c r="T58" s="33">
        <f t="shared" si="29"/>
        <v>0</v>
      </c>
      <c r="U58" s="33">
        <f t="shared" si="29"/>
        <v>0</v>
      </c>
      <c r="V58" s="33">
        <f t="shared" si="29"/>
        <v>0</v>
      </c>
      <c r="W58" s="33">
        <f t="shared" si="29"/>
        <v>0</v>
      </c>
      <c r="X58" s="33">
        <f t="shared" si="29"/>
        <v>0</v>
      </c>
      <c r="Y58" s="33">
        <f t="shared" si="29"/>
        <v>0</v>
      </c>
      <c r="Z58" s="33">
        <f t="shared" si="29"/>
        <v>0</v>
      </c>
      <c r="AA58" s="33">
        <f t="shared" si="29"/>
        <v>0</v>
      </c>
      <c r="AB58" s="33">
        <f t="shared" si="29"/>
        <v>0</v>
      </c>
      <c r="AC58" s="33">
        <f t="shared" si="29"/>
        <v>0</v>
      </c>
      <c r="AD58" s="33">
        <f t="shared" si="29"/>
        <v>0</v>
      </c>
      <c r="AE58" s="33">
        <f t="shared" si="29"/>
        <v>0</v>
      </c>
      <c r="AF58" s="33">
        <f t="shared" si="29"/>
        <v>0</v>
      </c>
      <c r="AG58" s="33">
        <f t="shared" si="29"/>
        <v>0</v>
      </c>
      <c r="AH58" s="33">
        <f t="shared" si="29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>H59+J59+L59+N59+P59+R59+V59+T59+X59+Z59+AB59+AD59</f>
        <v>0</v>
      </c>
      <c r="AG59" s="36">
        <f>I59+K59+M59+O59+Q59+S59+W59+U59+Y59+AA59+AC59+AE59</f>
        <v>0</v>
      </c>
      <c r="AH59" s="39">
        <f>G59-AG59</f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>H60+J60+L60+N60+P60+R60+V60+T60+X60+Z60+AB60+AD60</f>
        <v>0</v>
      </c>
      <c r="AG60" s="36">
        <f>I60+K60+M60+O60+Q60+S60+W60+U60+Y60+AA60+AC60+AE60</f>
        <v>0</v>
      </c>
      <c r="AH60" s="39">
        <f>G60-AG60</f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1500000</v>
      </c>
      <c r="D61" s="33">
        <f>SUM(D62)</f>
        <v>0</v>
      </c>
      <c r="E61" s="31">
        <v>0</v>
      </c>
      <c r="F61" s="31">
        <v>0</v>
      </c>
      <c r="G61" s="33">
        <f>SUM(G62)</f>
        <v>1500000</v>
      </c>
      <c r="H61" s="33">
        <f>SUM(H62)</f>
        <v>322600</v>
      </c>
      <c r="I61" s="33">
        <f t="shared" ref="I61:AH61" si="30">SUM(I62)</f>
        <v>322600</v>
      </c>
      <c r="J61" s="33">
        <f t="shared" si="30"/>
        <v>356000</v>
      </c>
      <c r="K61" s="33">
        <f t="shared" si="30"/>
        <v>356000</v>
      </c>
      <c r="L61" s="33">
        <f t="shared" si="30"/>
        <v>67800</v>
      </c>
      <c r="M61" s="33">
        <f t="shared" si="30"/>
        <v>67800</v>
      </c>
      <c r="N61" s="33">
        <f t="shared" si="30"/>
        <v>315090</v>
      </c>
      <c r="O61" s="33">
        <f t="shared" si="30"/>
        <v>0</v>
      </c>
      <c r="P61" s="33">
        <f t="shared" si="30"/>
        <v>0</v>
      </c>
      <c r="Q61" s="33">
        <f t="shared" si="30"/>
        <v>0</v>
      </c>
      <c r="R61" s="33">
        <f t="shared" si="30"/>
        <v>0</v>
      </c>
      <c r="S61" s="33">
        <f t="shared" si="30"/>
        <v>0</v>
      </c>
      <c r="T61" s="33">
        <f t="shared" si="30"/>
        <v>0</v>
      </c>
      <c r="U61" s="33">
        <f t="shared" si="30"/>
        <v>0</v>
      </c>
      <c r="V61" s="33">
        <f t="shared" si="30"/>
        <v>0</v>
      </c>
      <c r="W61" s="33">
        <f t="shared" si="30"/>
        <v>0</v>
      </c>
      <c r="X61" s="33">
        <f t="shared" si="30"/>
        <v>0</v>
      </c>
      <c r="Y61" s="33">
        <f t="shared" si="30"/>
        <v>0</v>
      </c>
      <c r="Z61" s="33">
        <f t="shared" si="30"/>
        <v>0</v>
      </c>
      <c r="AA61" s="33">
        <f t="shared" si="30"/>
        <v>0</v>
      </c>
      <c r="AB61" s="33">
        <f t="shared" si="30"/>
        <v>0</v>
      </c>
      <c r="AC61" s="33">
        <f t="shared" si="30"/>
        <v>0</v>
      </c>
      <c r="AD61" s="33">
        <f t="shared" si="30"/>
        <v>0</v>
      </c>
      <c r="AE61" s="33">
        <f t="shared" si="30"/>
        <v>0</v>
      </c>
      <c r="AF61" s="33">
        <f t="shared" si="30"/>
        <v>1061490</v>
      </c>
      <c r="AG61" s="33">
        <f t="shared" si="30"/>
        <v>746400</v>
      </c>
      <c r="AH61" s="33">
        <f t="shared" si="30"/>
        <v>753600</v>
      </c>
    </row>
    <row r="62" spans="1:34" ht="15.55" x14ac:dyDescent="0.25">
      <c r="A62" s="40"/>
      <c r="B62" s="35" t="s">
        <v>62</v>
      </c>
      <c r="C62" s="36">
        <v>1500000</v>
      </c>
      <c r="D62" s="36"/>
      <c r="E62" s="36"/>
      <c r="F62" s="36"/>
      <c r="G62" s="36">
        <v>1500000</v>
      </c>
      <c r="H62" s="38">
        <v>322600</v>
      </c>
      <c r="I62" s="38">
        <v>322600</v>
      </c>
      <c r="J62" s="38">
        <v>356000</v>
      </c>
      <c r="K62" s="38">
        <v>356000</v>
      </c>
      <c r="L62" s="38">
        <v>67800</v>
      </c>
      <c r="M62" s="38">
        <v>67800</v>
      </c>
      <c r="N62" s="38">
        <v>315090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>H62+J62+L62+N62+P62+R62+V62+T62+X62+Z62+AB62+AD62</f>
        <v>1061490</v>
      </c>
      <c r="AG62" s="36">
        <f>I62+K62+M62+O62+Q62+S62+W62+U62+Y62+AA62+AC62+AE62</f>
        <v>746400</v>
      </c>
      <c r="AH62" s="39">
        <f>G62-AG62</f>
        <v>753600</v>
      </c>
    </row>
    <row r="63" spans="1:34" ht="15.55" x14ac:dyDescent="0.3">
      <c r="A63" s="29" t="s">
        <v>57</v>
      </c>
      <c r="B63" s="30" t="s">
        <v>63</v>
      </c>
      <c r="C63" s="33">
        <f>SUM(C64)</f>
        <v>282000</v>
      </c>
      <c r="D63" s="33">
        <f>SUM(D64)</f>
        <v>0</v>
      </c>
      <c r="E63" s="31">
        <v>0</v>
      </c>
      <c r="F63" s="31">
        <v>0</v>
      </c>
      <c r="G63" s="33">
        <f>SUM(G64)</f>
        <v>282000</v>
      </c>
      <c r="H63" s="33">
        <f>SUM(H64)</f>
        <v>282000</v>
      </c>
      <c r="I63" s="33">
        <f t="shared" ref="I63:AH63" si="31">SUM(I64)</f>
        <v>282000</v>
      </c>
      <c r="J63" s="33">
        <f t="shared" si="31"/>
        <v>0</v>
      </c>
      <c r="K63" s="33">
        <f t="shared" si="31"/>
        <v>0</v>
      </c>
      <c r="L63" s="33">
        <f t="shared" si="31"/>
        <v>0</v>
      </c>
      <c r="M63" s="33">
        <f t="shared" si="31"/>
        <v>0</v>
      </c>
      <c r="N63" s="33">
        <f t="shared" si="31"/>
        <v>0</v>
      </c>
      <c r="O63" s="33">
        <f t="shared" si="31"/>
        <v>0</v>
      </c>
      <c r="P63" s="33">
        <f t="shared" si="31"/>
        <v>0</v>
      </c>
      <c r="Q63" s="33">
        <f t="shared" si="31"/>
        <v>0</v>
      </c>
      <c r="R63" s="33">
        <f t="shared" si="31"/>
        <v>0</v>
      </c>
      <c r="S63" s="33">
        <f t="shared" si="31"/>
        <v>0</v>
      </c>
      <c r="T63" s="33">
        <f t="shared" si="31"/>
        <v>0</v>
      </c>
      <c r="U63" s="33">
        <f t="shared" si="31"/>
        <v>0</v>
      </c>
      <c r="V63" s="33">
        <f t="shared" si="31"/>
        <v>0</v>
      </c>
      <c r="W63" s="33">
        <f t="shared" si="31"/>
        <v>0</v>
      </c>
      <c r="X63" s="33">
        <f t="shared" si="31"/>
        <v>0</v>
      </c>
      <c r="Y63" s="33">
        <f t="shared" si="31"/>
        <v>0</v>
      </c>
      <c r="Z63" s="33">
        <f t="shared" si="31"/>
        <v>0</v>
      </c>
      <c r="AA63" s="33">
        <f t="shared" si="31"/>
        <v>0</v>
      </c>
      <c r="AB63" s="33">
        <f t="shared" si="31"/>
        <v>0</v>
      </c>
      <c r="AC63" s="33">
        <f t="shared" si="31"/>
        <v>0</v>
      </c>
      <c r="AD63" s="33">
        <f t="shared" si="31"/>
        <v>0</v>
      </c>
      <c r="AE63" s="33">
        <f t="shared" si="31"/>
        <v>0</v>
      </c>
      <c r="AF63" s="33">
        <f t="shared" si="31"/>
        <v>282000</v>
      </c>
      <c r="AG63" s="33">
        <f t="shared" si="31"/>
        <v>282000</v>
      </c>
      <c r="AH63" s="33">
        <f t="shared" si="31"/>
        <v>0</v>
      </c>
    </row>
    <row r="64" spans="1:34" ht="15.55" x14ac:dyDescent="0.3">
      <c r="A64" s="50"/>
      <c r="B64" s="51" t="s">
        <v>64</v>
      </c>
      <c r="C64" s="36">
        <v>282000</v>
      </c>
      <c r="D64" s="36"/>
      <c r="E64" s="36"/>
      <c r="F64" s="36"/>
      <c r="G64" s="36">
        <v>282000</v>
      </c>
      <c r="H64" s="38">
        <v>282000</v>
      </c>
      <c r="I64" s="38">
        <v>282000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>H64+J64+L64+N64+P64+R64+V64+T64+X64+Z64+AB64+AD64</f>
        <v>282000</v>
      </c>
      <c r="AG64" s="36">
        <f>I64+K64+M64+O64+Q64+S64+W64+U64+Y64+AA64+AC64+AE64</f>
        <v>282000</v>
      </c>
      <c r="AH64" s="39">
        <f>G64-AG64</f>
        <v>0</v>
      </c>
    </row>
    <row r="65" spans="1:35" ht="15.55" x14ac:dyDescent="0.3">
      <c r="A65" s="29" t="s">
        <v>57</v>
      </c>
      <c r="B65" s="30" t="s">
        <v>65</v>
      </c>
      <c r="C65" s="33">
        <f>SUM(C66:C67)</f>
        <v>2736000</v>
      </c>
      <c r="D65" s="33">
        <f>SUM(D66:D67)</f>
        <v>0</v>
      </c>
      <c r="E65" s="31">
        <v>0</v>
      </c>
      <c r="F65" s="31">
        <v>0</v>
      </c>
      <c r="G65" s="33">
        <f>SUM(G66:G67)</f>
        <v>2736000</v>
      </c>
      <c r="H65" s="33">
        <f>SUM(H66:H67)</f>
        <v>48460</v>
      </c>
      <c r="I65" s="33">
        <f t="shared" ref="I65:AH65" si="32">SUM(I66:I67)</f>
        <v>48460</v>
      </c>
      <c r="J65" s="33">
        <f t="shared" si="32"/>
        <v>0</v>
      </c>
      <c r="K65" s="33">
        <f t="shared" si="32"/>
        <v>0</v>
      </c>
      <c r="L65" s="33">
        <f t="shared" si="32"/>
        <v>0</v>
      </c>
      <c r="M65" s="33">
        <f t="shared" si="32"/>
        <v>0</v>
      </c>
      <c r="N65" s="33">
        <f t="shared" si="32"/>
        <v>0</v>
      </c>
      <c r="O65" s="33">
        <f t="shared" si="32"/>
        <v>0</v>
      </c>
      <c r="P65" s="33">
        <f t="shared" si="32"/>
        <v>0</v>
      </c>
      <c r="Q65" s="33">
        <f t="shared" si="32"/>
        <v>0</v>
      </c>
      <c r="R65" s="33">
        <f t="shared" si="32"/>
        <v>0</v>
      </c>
      <c r="S65" s="33">
        <f t="shared" si="32"/>
        <v>0</v>
      </c>
      <c r="T65" s="33">
        <f t="shared" si="32"/>
        <v>0</v>
      </c>
      <c r="U65" s="33">
        <f t="shared" si="32"/>
        <v>0</v>
      </c>
      <c r="V65" s="33">
        <f t="shared" si="32"/>
        <v>0</v>
      </c>
      <c r="W65" s="33">
        <f t="shared" si="32"/>
        <v>0</v>
      </c>
      <c r="X65" s="33">
        <f t="shared" si="32"/>
        <v>0</v>
      </c>
      <c r="Y65" s="33">
        <f t="shared" si="32"/>
        <v>0</v>
      </c>
      <c r="Z65" s="33">
        <f t="shared" si="32"/>
        <v>0</v>
      </c>
      <c r="AA65" s="33">
        <f t="shared" si="32"/>
        <v>0</v>
      </c>
      <c r="AB65" s="33">
        <f t="shared" si="32"/>
        <v>0</v>
      </c>
      <c r="AC65" s="33">
        <f t="shared" si="32"/>
        <v>0</v>
      </c>
      <c r="AD65" s="33">
        <f t="shared" si="32"/>
        <v>0</v>
      </c>
      <c r="AE65" s="33">
        <f t="shared" si="32"/>
        <v>0</v>
      </c>
      <c r="AF65" s="33">
        <f t="shared" si="32"/>
        <v>48460</v>
      </c>
      <c r="AG65" s="33">
        <f t="shared" si="32"/>
        <v>48460</v>
      </c>
      <c r="AH65" s="33">
        <f t="shared" si="32"/>
        <v>2687540</v>
      </c>
    </row>
    <row r="66" spans="1:35" ht="15.55" x14ac:dyDescent="0.25">
      <c r="A66" s="40"/>
      <c r="B66" s="35" t="s">
        <v>66</v>
      </c>
      <c r="C66" s="36">
        <v>2736000</v>
      </c>
      <c r="D66" s="36"/>
      <c r="E66" s="36"/>
      <c r="F66" s="36"/>
      <c r="G66" s="36">
        <v>2736000</v>
      </c>
      <c r="H66" s="38">
        <v>48460</v>
      </c>
      <c r="I66" s="38">
        <v>48460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>H66+J66+L66+N66+P66+R66+V66+T66+X66+Z66+AB66+AD66</f>
        <v>48460</v>
      </c>
      <c r="AG66" s="36">
        <f>I66+K66+M66+O66+Q66+S66+W66+U66+Y66+AA66+AC66+AE66</f>
        <v>48460</v>
      </c>
      <c r="AH66" s="39">
        <f>G66-AG66</f>
        <v>2687540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>H67+J67+L67+N67+P67+R67+V67+T67+X67+Z67+AB67+AD67</f>
        <v>0</v>
      </c>
      <c r="AG67" s="36">
        <f>I67+K67+M67+O67+Q67+S67+W67+U67+Y67+AA67+AC67+AE67</f>
        <v>0</v>
      </c>
      <c r="AH67" s="39">
        <f>G67-AG67</f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30800</v>
      </c>
      <c r="I68" s="33">
        <f t="shared" ref="I68:AE68" si="33">SUM(I69:I73)</f>
        <v>30800</v>
      </c>
      <c r="J68" s="33">
        <f t="shared" si="33"/>
        <v>64400</v>
      </c>
      <c r="K68" s="33">
        <f t="shared" si="33"/>
        <v>64400</v>
      </c>
      <c r="L68" s="33">
        <f t="shared" si="33"/>
        <v>19670</v>
      </c>
      <c r="M68" s="33">
        <f t="shared" si="33"/>
        <v>19670</v>
      </c>
      <c r="N68" s="33">
        <f t="shared" si="33"/>
        <v>84000</v>
      </c>
      <c r="O68" s="33">
        <f t="shared" si="33"/>
        <v>0</v>
      </c>
      <c r="P68" s="33">
        <f t="shared" si="33"/>
        <v>0</v>
      </c>
      <c r="Q68" s="33">
        <f t="shared" si="33"/>
        <v>0</v>
      </c>
      <c r="R68" s="33">
        <f t="shared" si="33"/>
        <v>0</v>
      </c>
      <c r="S68" s="33">
        <f t="shared" si="33"/>
        <v>0</v>
      </c>
      <c r="T68" s="33">
        <f t="shared" si="33"/>
        <v>0</v>
      </c>
      <c r="U68" s="33">
        <f t="shared" si="33"/>
        <v>0</v>
      </c>
      <c r="V68" s="33">
        <f t="shared" si="33"/>
        <v>0</v>
      </c>
      <c r="W68" s="33">
        <f t="shared" si="33"/>
        <v>0</v>
      </c>
      <c r="X68" s="33">
        <f t="shared" si="33"/>
        <v>0</v>
      </c>
      <c r="Y68" s="33">
        <f t="shared" si="33"/>
        <v>0</v>
      </c>
      <c r="Z68" s="33">
        <f t="shared" si="33"/>
        <v>0</v>
      </c>
      <c r="AA68" s="33">
        <f t="shared" si="33"/>
        <v>0</v>
      </c>
      <c r="AB68" s="33">
        <f t="shared" si="33"/>
        <v>0</v>
      </c>
      <c r="AC68" s="33">
        <f t="shared" si="33"/>
        <v>0</v>
      </c>
      <c r="AD68" s="33">
        <f t="shared" si="33"/>
        <v>0</v>
      </c>
      <c r="AE68" s="33">
        <f t="shared" si="33"/>
        <v>0</v>
      </c>
      <c r="AF68" s="33">
        <f>SUM(AF69:AF73)</f>
        <v>198870</v>
      </c>
      <c r="AG68" s="33">
        <f>SUM(AG69:AG73)</f>
        <v>114870</v>
      </c>
      <c r="AH68" s="33">
        <f>SUM(AH69:AH73)</f>
        <v>285130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>H69+J69+L69+N69+P69+R69+V69+T69+X69+Z69+AB69+AD69</f>
        <v>0</v>
      </c>
      <c r="AG69" s="36">
        <f>I69+K69+M69+O69+Q69+S69+W69+U69+Y69+AA69+AC69+AE69</f>
        <v>0</v>
      </c>
      <c r="AH69" s="39">
        <f>G69-AG69</f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30800</v>
      </c>
      <c r="I70" s="38">
        <v>30800</v>
      </c>
      <c r="J70" s="38">
        <v>64400</v>
      </c>
      <c r="K70" s="38">
        <v>64400</v>
      </c>
      <c r="L70" s="38">
        <v>19670</v>
      </c>
      <c r="M70" s="38">
        <v>19670</v>
      </c>
      <c r="N70" s="38">
        <v>84000</v>
      </c>
      <c r="O70" s="38"/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>H70+J70+L70+N70+P70+R70+V70+T70+X70+Z70+AB70+AD70</f>
        <v>198870</v>
      </c>
      <c r="AG70" s="36">
        <f>I70+K70+M70+O70+Q70+S70+W70+U70+Y70+AA70+AC70+AE70</f>
        <v>114870</v>
      </c>
      <c r="AH70" s="39">
        <f>G70-AG70</f>
        <v>285130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>H71+J71+L71+N71+P71+R71+V71+T71+X71+Z71+AB71+AD71</f>
        <v>0</v>
      </c>
      <c r="AG71" s="36">
        <f>I71+K71+M71+O71+Q71+S71+W71+U71+Y71+AA71+AC71+AE71</f>
        <v>0</v>
      </c>
      <c r="AH71" s="39">
        <f>G71-AG71</f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>H72+J72+L72+N72+P72+R72+V72+T72+X72+Z72+AB72+AD72</f>
        <v>0</v>
      </c>
      <c r="AG72" s="36">
        <f>I72+K72+M72+O72+Q72+S72+W72+U72+Y72+AA72+AC72+AE72</f>
        <v>0</v>
      </c>
      <c r="AH72" s="39">
        <f>G72-AG72</f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>H73+J73+L73+N73+P73+R73+V73+T73+X73+Z73+AB73+AD73</f>
        <v>0</v>
      </c>
      <c r="AG73" s="36">
        <f>I73+K73+M73+O73+Q73+S73+W73+U73+Y73+AA73+AC73+AE73</f>
        <v>0</v>
      </c>
      <c r="AH73" s="39">
        <f>G73-AG73</f>
        <v>0</v>
      </c>
    </row>
    <row r="74" spans="1:35" ht="23.3" customHeight="1" x14ac:dyDescent="0.3">
      <c r="A74" s="40"/>
      <c r="B74" s="23" t="s">
        <v>74</v>
      </c>
      <c r="C74" s="27">
        <f t="shared" ref="C74:D74" si="34">+C75</f>
        <v>5472000</v>
      </c>
      <c r="D74" s="27">
        <f t="shared" si="34"/>
        <v>0</v>
      </c>
      <c r="E74" s="52">
        <f>E75</f>
        <v>0</v>
      </c>
      <c r="F74" s="52">
        <f>F75</f>
        <v>0</v>
      </c>
      <c r="G74" s="27">
        <f t="shared" ref="G74:AE74" si="35">+G75</f>
        <v>5472000</v>
      </c>
      <c r="H74" s="27">
        <f t="shared" si="35"/>
        <v>60336</v>
      </c>
      <c r="I74" s="27">
        <f t="shared" si="35"/>
        <v>60336</v>
      </c>
      <c r="J74" s="27">
        <f t="shared" si="35"/>
        <v>308295</v>
      </c>
      <c r="K74" s="27">
        <f t="shared" si="35"/>
        <v>308295</v>
      </c>
      <c r="L74" s="27">
        <f t="shared" si="35"/>
        <v>295206</v>
      </c>
      <c r="M74" s="27">
        <f t="shared" si="35"/>
        <v>295206</v>
      </c>
      <c r="N74" s="27">
        <f t="shared" si="35"/>
        <v>334012</v>
      </c>
      <c r="O74" s="27">
        <f t="shared" si="35"/>
        <v>0</v>
      </c>
      <c r="P74" s="27">
        <f t="shared" si="35"/>
        <v>0</v>
      </c>
      <c r="Q74" s="27">
        <f t="shared" si="35"/>
        <v>0</v>
      </c>
      <c r="R74" s="27">
        <f t="shared" si="35"/>
        <v>0</v>
      </c>
      <c r="S74" s="27">
        <f t="shared" si="35"/>
        <v>0</v>
      </c>
      <c r="T74" s="27">
        <f t="shared" si="35"/>
        <v>0</v>
      </c>
      <c r="U74" s="27">
        <f t="shared" si="35"/>
        <v>0</v>
      </c>
      <c r="V74" s="27">
        <f t="shared" si="35"/>
        <v>0</v>
      </c>
      <c r="W74" s="27">
        <f t="shared" si="35"/>
        <v>0</v>
      </c>
      <c r="X74" s="27">
        <f t="shared" si="35"/>
        <v>0</v>
      </c>
      <c r="Y74" s="27">
        <f t="shared" si="35"/>
        <v>0</v>
      </c>
      <c r="Z74" s="27">
        <f t="shared" si="35"/>
        <v>0</v>
      </c>
      <c r="AA74" s="27">
        <f t="shared" si="35"/>
        <v>0</v>
      </c>
      <c r="AB74" s="27">
        <f t="shared" si="35"/>
        <v>0</v>
      </c>
      <c r="AC74" s="27">
        <f t="shared" si="35"/>
        <v>0</v>
      </c>
      <c r="AD74" s="27">
        <f t="shared" si="35"/>
        <v>0</v>
      </c>
      <c r="AE74" s="27">
        <f t="shared" si="35"/>
        <v>0</v>
      </c>
      <c r="AF74" s="53">
        <f>H74+J74+L74+N74+P74+R74+V74+T74+X74+Z74+AB74+AD74</f>
        <v>997849</v>
      </c>
      <c r="AG74" s="53">
        <f>I74+K74+M74+O74+Q74+S74+W74+U74+Y74+AA74+AC74+AE74</f>
        <v>663837</v>
      </c>
      <c r="AH74" s="54">
        <f>G74-AG74</f>
        <v>4808163</v>
      </c>
    </row>
    <row r="75" spans="1:35" ht="15.55" x14ac:dyDescent="0.3">
      <c r="A75" s="29" t="s">
        <v>57</v>
      </c>
      <c r="B75" s="55" t="s">
        <v>75</v>
      </c>
      <c r="C75" s="31">
        <v>5472000</v>
      </c>
      <c r="D75" s="31">
        <v>0</v>
      </c>
      <c r="E75" s="31">
        <v>0</v>
      </c>
      <c r="F75" s="31">
        <v>0</v>
      </c>
      <c r="G75" s="32">
        <f>C75+D75+E75+F75</f>
        <v>5472000</v>
      </c>
      <c r="H75" s="56">
        <v>60336</v>
      </c>
      <c r="I75" s="56">
        <v>60336</v>
      </c>
      <c r="J75" s="56">
        <v>308295</v>
      </c>
      <c r="K75" s="56">
        <v>308295</v>
      </c>
      <c r="L75" s="56">
        <v>295206</v>
      </c>
      <c r="M75" s="56">
        <v>295206</v>
      </c>
      <c r="N75" s="56">
        <v>334012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68400000</v>
      </c>
      <c r="D76" s="59">
        <f t="shared" ref="D76:AE76" si="36">+D6+D55+D74</f>
        <v>0</v>
      </c>
      <c r="E76" s="59">
        <f t="shared" si="36"/>
        <v>0</v>
      </c>
      <c r="F76" s="59">
        <f t="shared" si="36"/>
        <v>0</v>
      </c>
      <c r="G76" s="59">
        <v>13680000</v>
      </c>
      <c r="H76" s="59">
        <f t="shared" si="36"/>
        <v>744196</v>
      </c>
      <c r="I76" s="59">
        <f t="shared" si="36"/>
        <v>744196</v>
      </c>
      <c r="J76" s="59">
        <f t="shared" si="36"/>
        <v>3853683</v>
      </c>
      <c r="K76" s="59">
        <f t="shared" si="36"/>
        <v>3853683</v>
      </c>
      <c r="L76" s="59">
        <f t="shared" si="36"/>
        <v>3690075</v>
      </c>
      <c r="M76" s="59">
        <f t="shared" si="36"/>
        <v>3690075</v>
      </c>
      <c r="N76" s="59">
        <f t="shared" si="36"/>
        <v>4175151</v>
      </c>
      <c r="O76" s="59">
        <f t="shared" si="36"/>
        <v>0</v>
      </c>
      <c r="P76" s="59">
        <f t="shared" si="36"/>
        <v>0</v>
      </c>
      <c r="Q76" s="59">
        <f t="shared" si="36"/>
        <v>0</v>
      </c>
      <c r="R76" s="59">
        <f t="shared" si="36"/>
        <v>0</v>
      </c>
      <c r="S76" s="59">
        <f t="shared" si="36"/>
        <v>0</v>
      </c>
      <c r="T76" s="59">
        <f t="shared" si="36"/>
        <v>0</v>
      </c>
      <c r="U76" s="59">
        <f t="shared" si="36"/>
        <v>0</v>
      </c>
      <c r="V76" s="59">
        <f t="shared" si="36"/>
        <v>0</v>
      </c>
      <c r="W76" s="59">
        <f t="shared" si="36"/>
        <v>0</v>
      </c>
      <c r="X76" s="59">
        <f t="shared" si="36"/>
        <v>0</v>
      </c>
      <c r="Y76" s="59">
        <f t="shared" si="36"/>
        <v>0</v>
      </c>
      <c r="Z76" s="59">
        <f t="shared" si="36"/>
        <v>0</v>
      </c>
      <c r="AA76" s="59">
        <f t="shared" si="36"/>
        <v>0</v>
      </c>
      <c r="AB76" s="59">
        <f t="shared" si="36"/>
        <v>0</v>
      </c>
      <c r="AC76" s="59">
        <f t="shared" si="36"/>
        <v>0</v>
      </c>
      <c r="AD76" s="59">
        <f t="shared" si="36"/>
        <v>0</v>
      </c>
      <c r="AE76" s="59">
        <f t="shared" si="36"/>
        <v>0</v>
      </c>
      <c r="AF76" s="59">
        <f>H76+J76+L76+N76+P76+R76+V76+T76+X76+Z76+AB76+AD76</f>
        <v>12463105</v>
      </c>
      <c r="AG76" s="59">
        <f>I76+K76+M76+O76+Q76+S76+W76+U76+Y76+AA76+AC76+AE76</f>
        <v>8287954</v>
      </c>
      <c r="AH76" s="62">
        <f>G76-AF76</f>
        <v>1216895</v>
      </c>
      <c r="AI76" s="63"/>
    </row>
  </sheetData>
  <protectedRanges>
    <protectedRange password="9F5C" sqref="C8:G30 AF8:AH30 AF32:AH38 AF40:AH46 AF48:AH49 AF51:AH51 AF53:AH55 AF57:AH57 AF59:AH60 AF62:AH62 AF64:AH64 AF66:AH67 AF69:AH74 AF76:AH76" name="Rango1"/>
  </protectedRanges>
  <mergeCells count="14">
    <mergeCell ref="AB4:AC4"/>
    <mergeCell ref="AD4:AE4"/>
    <mergeCell ref="P4:Q4"/>
    <mergeCell ref="R4:S4"/>
    <mergeCell ref="T4:U4"/>
    <mergeCell ref="V4:W4"/>
    <mergeCell ref="X4:Y4"/>
    <mergeCell ref="Z4:AA4"/>
    <mergeCell ref="N4:O4"/>
    <mergeCell ref="B1:C1"/>
    <mergeCell ref="B2:C2"/>
    <mergeCell ref="H4:I4"/>
    <mergeCell ref="J4:K4"/>
    <mergeCell ref="L4:M4"/>
  </mergeCells>
  <conditionalFormatting sqref="AH5:AH76">
    <cfRule type="cellIs" dxfId="0" priority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customXml/itemProps4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2024-10-07T13:05:39Z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