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ownloads\"/>
    </mc:Choice>
  </mc:AlternateContent>
  <bookViews>
    <workbookView xWindow="0" yWindow="0" windowWidth="21212" windowHeight="80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C34" i="1"/>
  <c r="AF65" i="1" l="1"/>
  <c r="AH58" i="1"/>
  <c r="AF58" i="1"/>
  <c r="AG58" i="1"/>
  <c r="AF56" i="1"/>
  <c r="AG56" i="1"/>
  <c r="AF52" i="1"/>
  <c r="AG52" i="1"/>
  <c r="AH52" i="1"/>
  <c r="AF50" i="1"/>
  <c r="AG50" i="1"/>
  <c r="AG47" i="1"/>
  <c r="AG39" i="1"/>
  <c r="AG31" i="1"/>
  <c r="AF7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3" i="1"/>
  <c r="AH34" i="1"/>
  <c r="AH35" i="1"/>
  <c r="AH36" i="1"/>
  <c r="AH37" i="1"/>
  <c r="AH38" i="1"/>
  <c r="AH40" i="1"/>
  <c r="AH41" i="1"/>
  <c r="AH42" i="1"/>
  <c r="AH43" i="1"/>
  <c r="AH39" i="1" s="1"/>
  <c r="AH44" i="1"/>
  <c r="AH45" i="1"/>
  <c r="AH46" i="1"/>
  <c r="AH48" i="1"/>
  <c r="AH49" i="1"/>
  <c r="AH47" i="1" s="1"/>
  <c r="AH51" i="1"/>
  <c r="AH50" i="1" s="1"/>
  <c r="AH53" i="1"/>
  <c r="AH54" i="1"/>
  <c r="AH57" i="1"/>
  <c r="AH56" i="1" s="1"/>
  <c r="AH59" i="1"/>
  <c r="AH60" i="1"/>
  <c r="AH66" i="1"/>
  <c r="AH65" i="1" s="1"/>
  <c r="AH67" i="1"/>
  <c r="AH69" i="1"/>
  <c r="AH71" i="1"/>
  <c r="AH72" i="1"/>
  <c r="AH73" i="1"/>
  <c r="AH8" i="1"/>
  <c r="AG7" i="1"/>
  <c r="AE6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2" i="1"/>
  <c r="AG33" i="1"/>
  <c r="AG34" i="1"/>
  <c r="AG35" i="1"/>
  <c r="AG36" i="1"/>
  <c r="AG37" i="1"/>
  <c r="AG38" i="1"/>
  <c r="AG40" i="1"/>
  <c r="AG41" i="1"/>
  <c r="AG42" i="1"/>
  <c r="AG43" i="1"/>
  <c r="AG44" i="1"/>
  <c r="AG45" i="1"/>
  <c r="AG46" i="1"/>
  <c r="AG48" i="1"/>
  <c r="AG49" i="1"/>
  <c r="AG51" i="1"/>
  <c r="AG53" i="1"/>
  <c r="AG54" i="1"/>
  <c r="AG57" i="1"/>
  <c r="AG59" i="1"/>
  <c r="AG60" i="1"/>
  <c r="AG62" i="1"/>
  <c r="AH62" i="1" s="1"/>
  <c r="AH61" i="1" s="1"/>
  <c r="AG64" i="1"/>
  <c r="AG63" i="1" s="1"/>
  <c r="AG66" i="1"/>
  <c r="AG65" i="1" s="1"/>
  <c r="AG67" i="1"/>
  <c r="AG69" i="1"/>
  <c r="AG70" i="1"/>
  <c r="AG68" i="1" s="1"/>
  <c r="AG71" i="1"/>
  <c r="AG72" i="1"/>
  <c r="AG73" i="1"/>
  <c r="AG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39" i="1" s="1"/>
  <c r="AF44" i="1"/>
  <c r="AF45" i="1"/>
  <c r="AF46" i="1"/>
  <c r="AF48" i="1"/>
  <c r="AF49" i="1"/>
  <c r="AF47" i="1" s="1"/>
  <c r="AF51" i="1"/>
  <c r="AF53" i="1"/>
  <c r="AF54" i="1"/>
  <c r="AF57" i="1"/>
  <c r="AF59" i="1"/>
  <c r="AF60" i="1"/>
  <c r="AF62" i="1"/>
  <c r="AF61" i="1" s="1"/>
  <c r="AF64" i="1"/>
  <c r="AF63" i="1" s="1"/>
  <c r="AF66" i="1"/>
  <c r="AF67" i="1"/>
  <c r="AF69" i="1"/>
  <c r="AF70" i="1"/>
  <c r="AF68" i="1" s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E6" i="1" s="1"/>
  <c r="E76" i="1" s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C7" i="1"/>
  <c r="G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AG74" i="1" s="1"/>
  <c r="H74" i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W55" i="1" s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F31" i="1" l="1"/>
  <c r="AF6" i="1" s="1"/>
  <c r="AF74" i="1"/>
  <c r="AG61" i="1"/>
  <c r="AH64" i="1"/>
  <c r="AH63" i="1" s="1"/>
  <c r="AH70" i="1"/>
  <c r="AH68" i="1" s="1"/>
  <c r="AH74" i="1"/>
  <c r="AH7" i="1"/>
  <c r="AH6" i="1" s="1"/>
  <c r="AH31" i="1"/>
  <c r="AG6" i="1"/>
  <c r="F6" i="1"/>
  <c r="F76" i="1" s="1"/>
  <c r="C55" i="1"/>
  <c r="D55" i="1"/>
  <c r="H55" i="1"/>
  <c r="C6" i="1"/>
  <c r="D6" i="1"/>
  <c r="H6" i="1"/>
  <c r="M55" i="1"/>
  <c r="Y55" i="1"/>
  <c r="M6" i="1"/>
  <c r="M76" i="1" s="1"/>
  <c r="S6" i="1"/>
  <c r="Y6" i="1"/>
  <c r="L6" i="1"/>
  <c r="R6" i="1"/>
  <c r="R76" i="1" s="1"/>
  <c r="X6" i="1"/>
  <c r="X76" i="1" s="1"/>
  <c r="AD6" i="1"/>
  <c r="J6" i="1"/>
  <c r="G6" i="1"/>
  <c r="T6" i="1"/>
  <c r="V6" i="1"/>
  <c r="V76" i="1" s="1"/>
  <c r="K55" i="1"/>
  <c r="N6" i="1"/>
  <c r="Z6" i="1"/>
  <c r="Z76" i="1" s="1"/>
  <c r="P6" i="1"/>
  <c r="AB6" i="1"/>
  <c r="AB76" i="1" s="1"/>
  <c r="N55" i="1"/>
  <c r="T55" i="1"/>
  <c r="Z55" i="1"/>
  <c r="G55" i="1"/>
  <c r="S55" i="1"/>
  <c r="AE55" i="1"/>
  <c r="Q55" i="1"/>
  <c r="AC55" i="1"/>
  <c r="I55" i="1"/>
  <c r="AG55" i="1" s="1"/>
  <c r="O55" i="1"/>
  <c r="U55" i="1"/>
  <c r="AA55" i="1"/>
  <c r="J55" i="1"/>
  <c r="P55" i="1"/>
  <c r="V55" i="1"/>
  <c r="AB55" i="1"/>
  <c r="U6" i="1"/>
  <c r="U76" i="1" s="1"/>
  <c r="K6" i="1"/>
  <c r="Q6" i="1"/>
  <c r="Q76" i="1" s="1"/>
  <c r="W6" i="1"/>
  <c r="W76" i="1" s="1"/>
  <c r="AC6" i="1"/>
  <c r="L55" i="1"/>
  <c r="R55" i="1"/>
  <c r="X55" i="1"/>
  <c r="AD55" i="1"/>
  <c r="O6" i="1"/>
  <c r="O76" i="1" s="1"/>
  <c r="I6" i="1"/>
  <c r="AA6" i="1"/>
  <c r="L76" i="1" l="1"/>
  <c r="AF55" i="1"/>
  <c r="AH55" i="1"/>
  <c r="K76" i="1"/>
  <c r="T76" i="1"/>
  <c r="P76" i="1"/>
  <c r="AE76" i="1"/>
  <c r="H76" i="1"/>
  <c r="AA76" i="1"/>
  <c r="J76" i="1"/>
  <c r="Y76" i="1"/>
  <c r="D76" i="1"/>
  <c r="I76" i="1"/>
  <c r="AG76" i="1" s="1"/>
  <c r="AC76" i="1"/>
  <c r="N76" i="1"/>
  <c r="AD76" i="1"/>
  <c r="S76" i="1"/>
  <c r="C76" i="1"/>
  <c r="AF76" i="1" l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<sst xmlns="http://schemas.openxmlformats.org/spreadsheetml/2006/main" count="134" uniqueCount="95">
  <si>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</si>
  <si>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</si>
  <si>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</si>
  <si>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</si>
  <si>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</si>
  <si>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</si>
  <si>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</si>
  <si>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</si>
  <si>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</si>
  <si>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</si>
  <si>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</si>
  <si>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</si>
  <si>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</si>
  <si>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</si>
  <si>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</si>
  <si>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</si>
  <si>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</si>
  <si>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</si>
  <si>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</si>
  <si>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</si>
  <si>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</si>
  <si>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</si>
  <si>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</si>
  <si>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</si>
  <si>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</si>
  <si>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</si>
  <si>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</si>
  <si>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</si>
  <si>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</si>
  <si>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</si>
  <si>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</si>
  <si>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</si>
  <si>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</si>
  <si>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</si>
  <si>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</si>
  <si>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</si>
  <si>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</si>
  <si>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</si>
  <si>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</si>
  <si>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</si>
  <si>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</si>
  <si>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</si>
  <si>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</si>
  <si>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</si>
  <si>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</si>
  <si>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</si>
  <si>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</si>
  <si>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</si>
  <si>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</si>
  <si>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</si>
  <si>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</si>
  <si>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</si>
  <si>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</si>
  <si>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</si>
  <si>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</si>
  <si>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</si>
  <si>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</si>
  <si>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</si>
  <si>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</si>
  <si>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</si>
  <si>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</si>
  <si>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</si>
  <si>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</si>
  <si>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</si>
  <si>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</si>
  <si>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</si>
  <si>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</si>
  <si>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</si>
  <si>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</si>
  <si>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</si>
  <si>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</si>
  <si>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</si>
  <si>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</si>
  <si>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</si>
  <si>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</si>
  <si>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</si>
  <si>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</si>
  <si>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</si>
  <si>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</si>
  <si>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</si>
  <si>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</si>
  <si>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</si>
  <si>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</si>
  <si>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</si>
  <si>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</si>
  <si>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Asesorias Innova Social EIRL</t>
  </si>
  <si>
    <t>07-541502-00139-24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</si>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</sst>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  <xf numFmtId="164" fontId="2" fillId="3" borderId="4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B59" zoomScale="85" zoomScaleNormal="85" workbookViewId="0">
      <selection activeCell="L85" sqref="L85"/>
    </sheetView>
  </sheetViews>
  <sheetFormatPr baseColWidth="10" defaultColWidth="11.3984375" defaultRowHeight="13.85" x14ac:dyDescent="0.25"/>
  <cols>
    <col min="1" max="1" width="21.59765625" style="5" customWidth="1"/>
    <col min="2" max="2" width="50.2968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6" t="s">
        <v>86</v>
      </c>
      <c r="C1" s="67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6" t="s">
        <v>85</v>
      </c>
      <c r="C2" s="67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70" t="s">
        <v>87</v>
      </c>
      <c r="I4" s="70"/>
      <c r="J4" s="68" t="s">
        <v>88</v>
      </c>
      <c r="K4" s="69"/>
      <c r="L4" s="68" t="s">
        <v>89</v>
      </c>
      <c r="M4" s="69"/>
      <c r="N4" s="68" t="s">
        <v>90</v>
      </c>
      <c r="O4" s="69"/>
      <c r="P4" s="68" t="s">
        <v>91</v>
      </c>
      <c r="Q4" s="69"/>
      <c r="R4" s="68" t="s">
        <v>92</v>
      </c>
      <c r="S4" s="69"/>
      <c r="T4" s="68" t="s">
        <v>93</v>
      </c>
      <c r="U4" s="69"/>
      <c r="V4" s="68" t="s">
        <v>94</v>
      </c>
      <c r="W4" s="69"/>
      <c r="X4" s="68" t="s">
        <v>2</v>
      </c>
      <c r="Y4" s="69"/>
      <c r="Z4" s="68" t="s">
        <v>3</v>
      </c>
      <c r="AA4" s="69"/>
      <c r="AB4" s="68" t="s">
        <v>4</v>
      </c>
      <c r="AC4" s="69"/>
      <c r="AD4" s="70" t="s">
        <v>5</v>
      </c>
      <c r="AE4" s="70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47520000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47520000</v>
      </c>
      <c r="H6" s="27">
        <f t="shared" si="0"/>
        <v>0</v>
      </c>
      <c r="I6" s="27">
        <f t="shared" si="0"/>
        <v>0</v>
      </c>
      <c r="J6" s="27">
        <f t="shared" si="0"/>
        <v>2133874</v>
      </c>
      <c r="K6" s="27">
        <f t="shared" si="0"/>
        <v>0</v>
      </c>
      <c r="L6" s="27">
        <f t="shared" si="0"/>
        <v>2542502</v>
      </c>
      <c r="M6" s="27">
        <f t="shared" si="0"/>
        <v>0</v>
      </c>
      <c r="N6" s="27">
        <f t="shared" si="0"/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4676376</v>
      </c>
      <c r="AG6" s="27">
        <f t="shared" ref="AG6:AH6" si="1">AG7+AG31+AG39+AG47+AG50+AG52</f>
        <v>0</v>
      </c>
      <c r="AH6" s="27">
        <f t="shared" si="1"/>
        <v>47520000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29700000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29700000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29700000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>H8+J8+L8+N8+P8+R8+V8+T8+X8+Z8+AB8+AD8</f>
        <v>0</v>
      </c>
      <c r="AG8" s="64">
        <f>I8+K8+M8+O8+Q8+S8+W8+U8+Y8+AA8+AC8+AE8</f>
        <v>0</v>
      </c>
      <c r="AH8" s="39">
        <f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ref="AF9:AF72" si="5">H9+J9+L9+N9+P9+R9+V9+T9+X9+Z9+AB9+AD9</f>
        <v>0</v>
      </c>
      <c r="AG9" s="36">
        <f t="shared" ref="AG9:AG72" si="6">I9+K9+M9+O9+Q9+S9+W9+U9+Y9+AA9+AC9+AE9</f>
        <v>0</v>
      </c>
      <c r="AH9" s="39">
        <f t="shared" ref="AH9:AH72" si="7">G9-AG9</f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80</v>
      </c>
      <c r="C16" s="36"/>
      <c r="D16" s="36"/>
      <c r="E16" s="36"/>
      <c r="F16" s="36"/>
      <c r="G16" s="37"/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0</v>
      </c>
    </row>
    <row r="17" spans="1:34" ht="27.7" customHeight="1" x14ac:dyDescent="0.25">
      <c r="A17" s="40"/>
      <c r="B17" s="35" t="s">
        <v>25</v>
      </c>
      <c r="C17" s="36">
        <v>29700000</v>
      </c>
      <c r="D17" s="36"/>
      <c r="E17" s="36"/>
      <c r="F17" s="36"/>
      <c r="G17" s="36">
        <v>29700000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29700000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15.55" x14ac:dyDescent="0.3">
      <c r="A31" s="29" t="s">
        <v>39</v>
      </c>
      <c r="B31" s="30" t="s">
        <v>40</v>
      </c>
      <c r="C31" s="31">
        <f>SUM(C32:C38)</f>
        <v>16100000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16100000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1827667</v>
      </c>
      <c r="K31" s="33">
        <f t="shared" si="9"/>
        <v>0</v>
      </c>
      <c r="L31" s="33">
        <f t="shared" si="9"/>
        <v>2300000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4127667</v>
      </c>
      <c r="AG31" s="33">
        <f t="shared" ref="AG31" si="11">SUM(AG32:AG38)</f>
        <v>0</v>
      </c>
      <c r="AH31" s="33">
        <f t="shared" ref="AH31" si="12">SUM(AH32:AH38)</f>
        <v>16100000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si="5"/>
        <v>0</v>
      </c>
      <c r="AG32" s="36">
        <f t="shared" si="6"/>
        <v>0</v>
      </c>
      <c r="AH32" s="39">
        <f t="shared" si="7"/>
        <v>0</v>
      </c>
    </row>
    <row r="33" spans="1:34" ht="15.55" x14ac:dyDescent="0.25">
      <c r="A33" s="40"/>
      <c r="B33" s="43" t="s">
        <v>41</v>
      </c>
      <c r="C33" s="36">
        <v>2782500</v>
      </c>
      <c r="D33" s="36"/>
      <c r="E33" s="36"/>
      <c r="F33" s="36"/>
      <c r="G33" s="36">
        <v>2782500</v>
      </c>
      <c r="H33" s="38">
        <v>0</v>
      </c>
      <c r="I33" s="38">
        <v>0</v>
      </c>
      <c r="J33" s="38">
        <v>344500</v>
      </c>
      <c r="K33" s="38">
        <v>0</v>
      </c>
      <c r="L33" s="38">
        <v>397500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5"/>
        <v>742000</v>
      </c>
      <c r="AG33" s="36">
        <f t="shared" si="6"/>
        <v>0</v>
      </c>
      <c r="AH33" s="39">
        <f t="shared" si="7"/>
        <v>2782500</v>
      </c>
    </row>
    <row r="34" spans="1:34" ht="15.55" x14ac:dyDescent="0.25">
      <c r="A34" s="40"/>
      <c r="B34" s="43" t="s">
        <v>42</v>
      </c>
      <c r="C34" s="36">
        <f>5565000+2782500</f>
        <v>8347500</v>
      </c>
      <c r="D34" s="36"/>
      <c r="E34" s="36"/>
      <c r="F34" s="36"/>
      <c r="G34" s="36">
        <f>5565000+2782500</f>
        <v>8347500</v>
      </c>
      <c r="H34" s="38">
        <v>0</v>
      </c>
      <c r="I34" s="38">
        <v>0</v>
      </c>
      <c r="J34" s="38">
        <v>1033500</v>
      </c>
      <c r="K34" s="38">
        <v>0</v>
      </c>
      <c r="L34" s="38">
        <v>1192500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5"/>
        <v>2226000</v>
      </c>
      <c r="AG34" s="36">
        <f t="shared" si="6"/>
        <v>0</v>
      </c>
      <c r="AH34" s="39">
        <f t="shared" si="7"/>
        <v>8347500</v>
      </c>
    </row>
    <row r="35" spans="1:34" ht="15.55" x14ac:dyDescent="0.25">
      <c r="A35" s="40"/>
      <c r="B35" s="44" t="s">
        <v>43</v>
      </c>
      <c r="C35" s="36">
        <v>4970000</v>
      </c>
      <c r="D35" s="36"/>
      <c r="E35" s="36"/>
      <c r="F35" s="36"/>
      <c r="G35" s="36">
        <v>4970000</v>
      </c>
      <c r="H35" s="38">
        <v>0</v>
      </c>
      <c r="I35" s="38">
        <v>0</v>
      </c>
      <c r="J35" s="38">
        <v>449667</v>
      </c>
      <c r="K35" s="38">
        <v>0</v>
      </c>
      <c r="L35" s="38">
        <v>710000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5"/>
        <v>1159667</v>
      </c>
      <c r="AG35" s="36">
        <f t="shared" si="6"/>
        <v>0</v>
      </c>
      <c r="AH35" s="39">
        <f t="shared" si="7"/>
        <v>4970000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6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5"/>
        <v>0</v>
      </c>
      <c r="AG36" s="36">
        <f t="shared" si="6"/>
        <v>0</v>
      </c>
      <c r="AH36" s="39">
        <f t="shared" si="7"/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5"/>
        <v>0</v>
      </c>
      <c r="AG37" s="36">
        <f t="shared" si="6"/>
        <v>0</v>
      </c>
      <c r="AH37" s="39">
        <f t="shared" si="7"/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5"/>
        <v>0</v>
      </c>
      <c r="AG38" s="36">
        <f t="shared" si="6"/>
        <v>0</v>
      </c>
      <c r="AH38" s="39">
        <f t="shared" si="7"/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924000</v>
      </c>
      <c r="D39" s="33">
        <f>SUM(D40:D46)</f>
        <v>0</v>
      </c>
      <c r="E39" s="31">
        <v>0</v>
      </c>
      <c r="F39" s="31">
        <v>0</v>
      </c>
      <c r="G39" s="33">
        <f>SUM(G40:G46)</f>
        <v>924000</v>
      </c>
      <c r="H39" s="33">
        <f>SUM(H40:H46)</f>
        <v>0</v>
      </c>
      <c r="I39" s="33">
        <f t="shared" ref="I39:AE39" si="13">SUM(I40:I46)</f>
        <v>0</v>
      </c>
      <c r="J39" s="33">
        <f t="shared" si="13"/>
        <v>161007</v>
      </c>
      <c r="K39" s="33">
        <f t="shared" si="13"/>
        <v>0</v>
      </c>
      <c r="L39" s="33">
        <f t="shared" si="13"/>
        <v>172932</v>
      </c>
      <c r="M39" s="33">
        <f t="shared" si="13"/>
        <v>0</v>
      </c>
      <c r="N39" s="33">
        <f t="shared" si="13"/>
        <v>0</v>
      </c>
      <c r="O39" s="33">
        <f t="shared" si="13"/>
        <v>0</v>
      </c>
      <c r="P39" s="33">
        <f t="shared" si="13"/>
        <v>0</v>
      </c>
      <c r="Q39" s="33">
        <f t="shared" si="13"/>
        <v>0</v>
      </c>
      <c r="R39" s="33">
        <f t="shared" si="13"/>
        <v>0</v>
      </c>
      <c r="S39" s="33">
        <f t="shared" si="13"/>
        <v>0</v>
      </c>
      <c r="T39" s="33">
        <f t="shared" si="13"/>
        <v>0</v>
      </c>
      <c r="U39" s="33">
        <f t="shared" si="13"/>
        <v>0</v>
      </c>
      <c r="V39" s="33">
        <f t="shared" si="13"/>
        <v>0</v>
      </c>
      <c r="W39" s="33">
        <f t="shared" si="13"/>
        <v>0</v>
      </c>
      <c r="X39" s="33">
        <f t="shared" si="13"/>
        <v>0</v>
      </c>
      <c r="Y39" s="33">
        <f t="shared" si="13"/>
        <v>0</v>
      </c>
      <c r="Z39" s="33">
        <f t="shared" si="13"/>
        <v>0</v>
      </c>
      <c r="AA39" s="33">
        <f t="shared" si="13"/>
        <v>0</v>
      </c>
      <c r="AB39" s="33">
        <f t="shared" si="13"/>
        <v>0</v>
      </c>
      <c r="AC39" s="33">
        <f t="shared" si="13"/>
        <v>0</v>
      </c>
      <c r="AD39" s="33">
        <f t="shared" si="13"/>
        <v>0</v>
      </c>
      <c r="AE39" s="33">
        <f t="shared" si="13"/>
        <v>0</v>
      </c>
      <c r="AF39" s="33">
        <f t="shared" ref="AF39" si="14">SUM(AF40:AF46)</f>
        <v>333939</v>
      </c>
      <c r="AG39" s="33">
        <f t="shared" ref="AG39" si="15">SUM(AG40:AG46)</f>
        <v>0</v>
      </c>
      <c r="AH39" s="33">
        <f t="shared" ref="AH39" si="16">SUM(AH40:AH46)</f>
        <v>924000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si="5"/>
        <v>0</v>
      </c>
      <c r="AG40" s="36">
        <f t="shared" si="6"/>
        <v>0</v>
      </c>
      <c r="AH40" s="39">
        <f t="shared" si="7"/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5"/>
        <v>0</v>
      </c>
      <c r="AG41" s="36">
        <f t="shared" si="6"/>
        <v>0</v>
      </c>
      <c r="AH41" s="39">
        <f t="shared" si="7"/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5"/>
        <v>0</v>
      </c>
      <c r="AG42" s="36">
        <f t="shared" si="6"/>
        <v>0</v>
      </c>
      <c r="AH42" s="39">
        <f t="shared" si="7"/>
        <v>0</v>
      </c>
    </row>
    <row r="43" spans="1:34" ht="15.55" x14ac:dyDescent="0.25">
      <c r="A43" s="40"/>
      <c r="B43" s="35" t="s">
        <v>48</v>
      </c>
      <c r="C43" s="36">
        <v>924000</v>
      </c>
      <c r="D43" s="36"/>
      <c r="E43" s="36"/>
      <c r="F43" s="36"/>
      <c r="G43" s="36">
        <v>924000</v>
      </c>
      <c r="H43" s="38">
        <v>0</v>
      </c>
      <c r="I43" s="38">
        <v>0</v>
      </c>
      <c r="J43" s="38">
        <v>161007</v>
      </c>
      <c r="K43" s="38">
        <v>0</v>
      </c>
      <c r="L43" s="38">
        <v>172932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5"/>
        <v>333939</v>
      </c>
      <c r="AG43" s="36">
        <f t="shared" si="6"/>
        <v>0</v>
      </c>
      <c r="AH43" s="39">
        <f t="shared" si="7"/>
        <v>924000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5"/>
        <v>0</v>
      </c>
      <c r="AG44" s="36">
        <f t="shared" si="6"/>
        <v>0</v>
      </c>
      <c r="AH44" s="39">
        <f t="shared" si="7"/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5"/>
        <v>0</v>
      </c>
      <c r="AG45" s="36">
        <f t="shared" si="6"/>
        <v>0</v>
      </c>
      <c r="AH45" s="39">
        <f t="shared" si="7"/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5"/>
        <v>0</v>
      </c>
      <c r="AG46" s="36">
        <f t="shared" si="6"/>
        <v>0</v>
      </c>
      <c r="AH46" s="39">
        <f t="shared" si="7"/>
        <v>0</v>
      </c>
    </row>
    <row r="47" spans="1:34" ht="15.55" x14ac:dyDescent="0.3">
      <c r="A47" s="29" t="s">
        <v>18</v>
      </c>
      <c r="B47" s="30" t="s">
        <v>50</v>
      </c>
      <c r="C47" s="33">
        <f>SUM(C48:C49)</f>
        <v>145200</v>
      </c>
      <c r="D47" s="33">
        <f>SUM(D48:D49)</f>
        <v>0</v>
      </c>
      <c r="E47" s="31">
        <v>0</v>
      </c>
      <c r="F47" s="31">
        <v>0</v>
      </c>
      <c r="G47" s="33">
        <f>SUM(G48:G49)</f>
        <v>145200</v>
      </c>
      <c r="H47" s="33">
        <f>SUM(H48:H49)</f>
        <v>0</v>
      </c>
      <c r="I47" s="33">
        <f t="shared" ref="I47:AE47" si="17">SUM(I48:I49)</f>
        <v>0</v>
      </c>
      <c r="J47" s="33">
        <f t="shared" si="17"/>
        <v>145200</v>
      </c>
      <c r="K47" s="33">
        <f t="shared" si="17"/>
        <v>0</v>
      </c>
      <c r="L47" s="33">
        <f t="shared" si="17"/>
        <v>0</v>
      </c>
      <c r="M47" s="33">
        <f t="shared" si="17"/>
        <v>0</v>
      </c>
      <c r="N47" s="33">
        <f t="shared" si="17"/>
        <v>0</v>
      </c>
      <c r="O47" s="33">
        <f t="shared" si="17"/>
        <v>0</v>
      </c>
      <c r="P47" s="33">
        <f t="shared" si="17"/>
        <v>0</v>
      </c>
      <c r="Q47" s="33">
        <f t="shared" si="17"/>
        <v>0</v>
      </c>
      <c r="R47" s="33">
        <f t="shared" si="17"/>
        <v>0</v>
      </c>
      <c r="S47" s="33">
        <f t="shared" si="17"/>
        <v>0</v>
      </c>
      <c r="T47" s="33">
        <f t="shared" si="17"/>
        <v>0</v>
      </c>
      <c r="U47" s="33">
        <f t="shared" si="17"/>
        <v>0</v>
      </c>
      <c r="V47" s="33">
        <f t="shared" si="17"/>
        <v>0</v>
      </c>
      <c r="W47" s="33">
        <f t="shared" si="17"/>
        <v>0</v>
      </c>
      <c r="X47" s="33">
        <f t="shared" si="17"/>
        <v>0</v>
      </c>
      <c r="Y47" s="33">
        <f t="shared" si="17"/>
        <v>0</v>
      </c>
      <c r="Z47" s="33">
        <f t="shared" si="17"/>
        <v>0</v>
      </c>
      <c r="AA47" s="33">
        <f t="shared" si="17"/>
        <v>0</v>
      </c>
      <c r="AB47" s="33">
        <f t="shared" si="17"/>
        <v>0</v>
      </c>
      <c r="AC47" s="33">
        <f t="shared" si="17"/>
        <v>0</v>
      </c>
      <c r="AD47" s="33">
        <f t="shared" si="17"/>
        <v>0</v>
      </c>
      <c r="AE47" s="33">
        <f t="shared" si="17"/>
        <v>0</v>
      </c>
      <c r="AF47" s="33">
        <f t="shared" ref="AF47" si="18">SUM(AF48:AF49)</f>
        <v>145200</v>
      </c>
      <c r="AG47" s="33">
        <f t="shared" ref="AG47" si="19">SUM(AG48:AG49)</f>
        <v>0</v>
      </c>
      <c r="AH47" s="33">
        <f t="shared" ref="AH47" si="20">SUM(AH48:AH49)</f>
        <v>145200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 t="shared" si="5"/>
        <v>0</v>
      </c>
      <c r="AG48" s="36">
        <f t="shared" si="6"/>
        <v>0</v>
      </c>
      <c r="AH48" s="39">
        <f t="shared" si="7"/>
        <v>0</v>
      </c>
    </row>
    <row r="49" spans="1:34" ht="15.55" x14ac:dyDescent="0.25">
      <c r="A49" s="40"/>
      <c r="B49" s="35" t="s">
        <v>51</v>
      </c>
      <c r="C49" s="36">
        <v>145200</v>
      </c>
      <c r="D49" s="36"/>
      <c r="E49" s="36"/>
      <c r="F49" s="36"/>
      <c r="G49" s="36">
        <v>145200</v>
      </c>
      <c r="H49" s="38">
        <v>0</v>
      </c>
      <c r="I49" s="38">
        <v>0</v>
      </c>
      <c r="J49" s="38">
        <v>145200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 t="shared" si="5"/>
        <v>145200</v>
      </c>
      <c r="AG49" s="36">
        <f t="shared" si="6"/>
        <v>0</v>
      </c>
      <c r="AH49" s="39">
        <f t="shared" si="7"/>
        <v>145200</v>
      </c>
    </row>
    <row r="50" spans="1:34" ht="15.55" x14ac:dyDescent="0.3">
      <c r="A50" s="29" t="s">
        <v>18</v>
      </c>
      <c r="B50" s="30" t="s">
        <v>52</v>
      </c>
      <c r="C50" s="33">
        <f>SUM(C51)</f>
        <v>650800</v>
      </c>
      <c r="D50" s="33">
        <f>SUM(D51)</f>
        <v>0</v>
      </c>
      <c r="E50" s="31">
        <v>0</v>
      </c>
      <c r="F50" s="31">
        <v>0</v>
      </c>
      <c r="G50" s="33">
        <f>SUM(G51)</f>
        <v>650800</v>
      </c>
      <c r="H50" s="33">
        <f>SUM(H51)</f>
        <v>0</v>
      </c>
      <c r="I50" s="33">
        <f t="shared" ref="I50:AE50" si="21">SUM(I51)</f>
        <v>0</v>
      </c>
      <c r="J50" s="33">
        <f t="shared" si="21"/>
        <v>0</v>
      </c>
      <c r="K50" s="33">
        <f t="shared" si="21"/>
        <v>0</v>
      </c>
      <c r="L50" s="33">
        <f t="shared" si="21"/>
        <v>69570</v>
      </c>
      <c r="M50" s="33">
        <f t="shared" si="21"/>
        <v>0</v>
      </c>
      <c r="N50" s="33">
        <f t="shared" si="21"/>
        <v>0</v>
      </c>
      <c r="O50" s="33">
        <f t="shared" si="21"/>
        <v>0</v>
      </c>
      <c r="P50" s="33">
        <f t="shared" si="21"/>
        <v>0</v>
      </c>
      <c r="Q50" s="33">
        <f t="shared" si="21"/>
        <v>0</v>
      </c>
      <c r="R50" s="33">
        <f t="shared" si="21"/>
        <v>0</v>
      </c>
      <c r="S50" s="33">
        <f t="shared" si="21"/>
        <v>0</v>
      </c>
      <c r="T50" s="33">
        <f t="shared" si="21"/>
        <v>0</v>
      </c>
      <c r="U50" s="33">
        <f t="shared" si="21"/>
        <v>0</v>
      </c>
      <c r="V50" s="33">
        <f t="shared" si="21"/>
        <v>0</v>
      </c>
      <c r="W50" s="33">
        <f t="shared" si="21"/>
        <v>0</v>
      </c>
      <c r="X50" s="33">
        <f t="shared" si="21"/>
        <v>0</v>
      </c>
      <c r="Y50" s="33">
        <f t="shared" si="21"/>
        <v>0</v>
      </c>
      <c r="Z50" s="33">
        <f t="shared" si="21"/>
        <v>0</v>
      </c>
      <c r="AA50" s="33">
        <f t="shared" si="21"/>
        <v>0</v>
      </c>
      <c r="AB50" s="33">
        <f t="shared" si="21"/>
        <v>0</v>
      </c>
      <c r="AC50" s="33">
        <f t="shared" si="21"/>
        <v>0</v>
      </c>
      <c r="AD50" s="33">
        <f t="shared" si="21"/>
        <v>0</v>
      </c>
      <c r="AE50" s="33">
        <f t="shared" si="21"/>
        <v>0</v>
      </c>
      <c r="AF50" s="33">
        <f t="shared" ref="AF50" si="22">SUM(AF51)</f>
        <v>69570</v>
      </c>
      <c r="AG50" s="33">
        <f t="shared" ref="AG50" si="23">SUM(AG51)</f>
        <v>0</v>
      </c>
      <c r="AH50" s="33">
        <f t="shared" ref="AH50" si="24">SUM(AH51)</f>
        <v>650800</v>
      </c>
    </row>
    <row r="51" spans="1:34" ht="15.55" x14ac:dyDescent="0.25">
      <c r="A51" s="40"/>
      <c r="B51" s="35" t="s">
        <v>29</v>
      </c>
      <c r="C51" s="36">
        <v>650800</v>
      </c>
      <c r="D51" s="36"/>
      <c r="E51" s="36"/>
      <c r="F51" s="36"/>
      <c r="G51" s="36">
        <v>650800</v>
      </c>
      <c r="H51" s="38">
        <v>0</v>
      </c>
      <c r="I51" s="38">
        <v>0</v>
      </c>
      <c r="J51" s="38">
        <v>0</v>
      </c>
      <c r="K51" s="38">
        <v>0</v>
      </c>
      <c r="L51" s="38">
        <v>69570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 t="shared" si="5"/>
        <v>69570</v>
      </c>
      <c r="AG51" s="36">
        <f t="shared" si="6"/>
        <v>0</v>
      </c>
      <c r="AH51" s="39">
        <f t="shared" si="7"/>
        <v>650800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5">SUM(I53:I54)</f>
        <v>0</v>
      </c>
      <c r="J52" s="33">
        <f t="shared" si="25"/>
        <v>0</v>
      </c>
      <c r="K52" s="33">
        <f t="shared" si="25"/>
        <v>0</v>
      </c>
      <c r="L52" s="33">
        <f t="shared" si="25"/>
        <v>0</v>
      </c>
      <c r="M52" s="33">
        <f t="shared" si="25"/>
        <v>0</v>
      </c>
      <c r="N52" s="33">
        <f t="shared" si="25"/>
        <v>0</v>
      </c>
      <c r="O52" s="33">
        <f t="shared" si="25"/>
        <v>0</v>
      </c>
      <c r="P52" s="33">
        <f t="shared" si="25"/>
        <v>0</v>
      </c>
      <c r="Q52" s="33">
        <f t="shared" si="25"/>
        <v>0</v>
      </c>
      <c r="R52" s="33">
        <f t="shared" si="25"/>
        <v>0</v>
      </c>
      <c r="S52" s="33">
        <f t="shared" si="25"/>
        <v>0</v>
      </c>
      <c r="T52" s="33">
        <f t="shared" si="25"/>
        <v>0</v>
      </c>
      <c r="U52" s="33">
        <f t="shared" si="25"/>
        <v>0</v>
      </c>
      <c r="V52" s="33">
        <f t="shared" si="25"/>
        <v>0</v>
      </c>
      <c r="W52" s="33">
        <f t="shared" si="25"/>
        <v>0</v>
      </c>
      <c r="X52" s="33">
        <f t="shared" si="25"/>
        <v>0</v>
      </c>
      <c r="Y52" s="33">
        <f t="shared" si="25"/>
        <v>0</v>
      </c>
      <c r="Z52" s="33">
        <f t="shared" si="25"/>
        <v>0</v>
      </c>
      <c r="AA52" s="33">
        <f t="shared" si="25"/>
        <v>0</v>
      </c>
      <c r="AB52" s="33">
        <f t="shared" si="25"/>
        <v>0</v>
      </c>
      <c r="AC52" s="33">
        <f t="shared" si="25"/>
        <v>0</v>
      </c>
      <c r="AD52" s="33">
        <f t="shared" si="25"/>
        <v>0</v>
      </c>
      <c r="AE52" s="33">
        <f t="shared" si="25"/>
        <v>0</v>
      </c>
      <c r="AF52" s="33">
        <f t="shared" ref="AF52" si="26">SUM(AF53:AF54)</f>
        <v>0</v>
      </c>
      <c r="AG52" s="33">
        <f t="shared" ref="AG52" si="27">SUM(AG53:AG54)</f>
        <v>0</v>
      </c>
      <c r="AH52" s="33">
        <f t="shared" ref="AH52" si="28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si="5"/>
        <v>0</v>
      </c>
      <c r="AG53" s="36">
        <f t="shared" si="6"/>
        <v>0</v>
      </c>
      <c r="AH53" s="39">
        <f t="shared" si="7"/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5"/>
        <v>0</v>
      </c>
      <c r="AG54" s="36">
        <f t="shared" si="6"/>
        <v>0</v>
      </c>
      <c r="AH54" s="39">
        <f t="shared" si="7"/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7128000</v>
      </c>
      <c r="D55" s="46">
        <f t="shared" ref="D55:AE55" si="29">D56+D58+D61+D63+D65+D68</f>
        <v>0</v>
      </c>
      <c r="E55" s="46">
        <f t="shared" si="29"/>
        <v>0</v>
      </c>
      <c r="F55" s="46">
        <f t="shared" si="29"/>
        <v>0</v>
      </c>
      <c r="G55" s="47">
        <f t="shared" si="29"/>
        <v>7128000</v>
      </c>
      <c r="H55" s="27">
        <f>H56+H58+H61+H63+H65+H68</f>
        <v>257060</v>
      </c>
      <c r="I55" s="27">
        <f t="shared" si="29"/>
        <v>257060</v>
      </c>
      <c r="J55" s="27">
        <f t="shared" si="29"/>
        <v>764750</v>
      </c>
      <c r="K55" s="27">
        <f t="shared" si="29"/>
        <v>0</v>
      </c>
      <c r="L55" s="27">
        <f t="shared" si="29"/>
        <v>674900</v>
      </c>
      <c r="M55" s="27">
        <f t="shared" si="29"/>
        <v>0</v>
      </c>
      <c r="N55" s="27">
        <f t="shared" si="29"/>
        <v>0</v>
      </c>
      <c r="O55" s="27">
        <f t="shared" si="29"/>
        <v>0</v>
      </c>
      <c r="P55" s="27">
        <f t="shared" si="29"/>
        <v>0</v>
      </c>
      <c r="Q55" s="27">
        <f t="shared" si="29"/>
        <v>0</v>
      </c>
      <c r="R55" s="27">
        <f t="shared" si="29"/>
        <v>0</v>
      </c>
      <c r="S55" s="27">
        <f t="shared" si="29"/>
        <v>0</v>
      </c>
      <c r="T55" s="27">
        <f t="shared" si="29"/>
        <v>0</v>
      </c>
      <c r="U55" s="27">
        <f t="shared" si="29"/>
        <v>0</v>
      </c>
      <c r="V55" s="27">
        <f t="shared" si="29"/>
        <v>0</v>
      </c>
      <c r="W55" s="27">
        <f t="shared" si="29"/>
        <v>0</v>
      </c>
      <c r="X55" s="27">
        <f t="shared" si="29"/>
        <v>0</v>
      </c>
      <c r="Y55" s="27">
        <f t="shared" si="29"/>
        <v>0</v>
      </c>
      <c r="Z55" s="27">
        <f t="shared" si="29"/>
        <v>0</v>
      </c>
      <c r="AA55" s="27">
        <f t="shared" si="29"/>
        <v>0</v>
      </c>
      <c r="AB55" s="27">
        <f t="shared" si="29"/>
        <v>0</v>
      </c>
      <c r="AC55" s="27">
        <f t="shared" si="29"/>
        <v>0</v>
      </c>
      <c r="AD55" s="27">
        <f t="shared" si="29"/>
        <v>0</v>
      </c>
      <c r="AE55" s="27">
        <f t="shared" si="29"/>
        <v>0</v>
      </c>
      <c r="AF55" s="46">
        <f t="shared" si="5"/>
        <v>1696710</v>
      </c>
      <c r="AG55" s="46">
        <f t="shared" si="6"/>
        <v>257060</v>
      </c>
      <c r="AH55" s="48">
        <f t="shared" si="7"/>
        <v>6870940</v>
      </c>
    </row>
    <row r="56" spans="1:34" ht="15.55" x14ac:dyDescent="0.3">
      <c r="A56" s="29" t="s">
        <v>57</v>
      </c>
      <c r="B56" s="49" t="s">
        <v>58</v>
      </c>
      <c r="C56" s="33">
        <f>SUM(C57:C57)</f>
        <v>2940000</v>
      </c>
      <c r="D56" s="33">
        <f>SUM(D57:D57)</f>
        <v>0</v>
      </c>
      <c r="E56" s="31">
        <v>0</v>
      </c>
      <c r="F56" s="31">
        <v>0</v>
      </c>
      <c r="G56" s="33">
        <f>SUM(G57:G57)</f>
        <v>2940000</v>
      </c>
      <c r="H56" s="33">
        <f>SUM(H57:H57)</f>
        <v>0</v>
      </c>
      <c r="I56" s="33">
        <f t="shared" ref="I56:AH56" si="30">SUM(I57:I57)</f>
        <v>0</v>
      </c>
      <c r="J56" s="33">
        <f t="shared" si="30"/>
        <v>364000</v>
      </c>
      <c r="K56" s="33">
        <f t="shared" si="30"/>
        <v>0</v>
      </c>
      <c r="L56" s="33">
        <f t="shared" si="30"/>
        <v>420000</v>
      </c>
      <c r="M56" s="33">
        <f t="shared" si="30"/>
        <v>0</v>
      </c>
      <c r="N56" s="33">
        <f t="shared" si="30"/>
        <v>0</v>
      </c>
      <c r="O56" s="33">
        <f t="shared" si="30"/>
        <v>0</v>
      </c>
      <c r="P56" s="33">
        <f t="shared" si="30"/>
        <v>0</v>
      </c>
      <c r="Q56" s="33">
        <f t="shared" si="30"/>
        <v>0</v>
      </c>
      <c r="R56" s="33">
        <f t="shared" si="30"/>
        <v>0</v>
      </c>
      <c r="S56" s="33">
        <f t="shared" si="30"/>
        <v>0</v>
      </c>
      <c r="T56" s="33">
        <f t="shared" si="30"/>
        <v>0</v>
      </c>
      <c r="U56" s="33">
        <f t="shared" si="30"/>
        <v>0</v>
      </c>
      <c r="V56" s="33">
        <f t="shared" si="30"/>
        <v>0</v>
      </c>
      <c r="W56" s="33">
        <f t="shared" si="30"/>
        <v>0</v>
      </c>
      <c r="X56" s="33">
        <f t="shared" si="30"/>
        <v>0</v>
      </c>
      <c r="Y56" s="33">
        <f t="shared" si="30"/>
        <v>0</v>
      </c>
      <c r="Z56" s="33">
        <f t="shared" si="30"/>
        <v>0</v>
      </c>
      <c r="AA56" s="33">
        <f t="shared" si="30"/>
        <v>0</v>
      </c>
      <c r="AB56" s="33">
        <f t="shared" si="30"/>
        <v>0</v>
      </c>
      <c r="AC56" s="33">
        <f t="shared" si="30"/>
        <v>0</v>
      </c>
      <c r="AD56" s="33">
        <f t="shared" si="30"/>
        <v>0</v>
      </c>
      <c r="AE56" s="33">
        <f t="shared" si="30"/>
        <v>0</v>
      </c>
      <c r="AF56" s="33">
        <f t="shared" si="30"/>
        <v>784000</v>
      </c>
      <c r="AG56" s="33">
        <f t="shared" si="30"/>
        <v>0</v>
      </c>
      <c r="AH56" s="33">
        <f t="shared" si="30"/>
        <v>2940000</v>
      </c>
    </row>
    <row r="57" spans="1:34" ht="15.55" x14ac:dyDescent="0.25">
      <c r="A57" s="40"/>
      <c r="B57" s="35" t="s">
        <v>59</v>
      </c>
      <c r="C57" s="36">
        <v>2940000</v>
      </c>
      <c r="D57" s="36"/>
      <c r="E57" s="36"/>
      <c r="F57" s="36"/>
      <c r="G57" s="36">
        <v>2940000</v>
      </c>
      <c r="H57" s="38">
        <v>0</v>
      </c>
      <c r="I57" s="38">
        <v>0</v>
      </c>
      <c r="J57" s="38">
        <v>364000</v>
      </c>
      <c r="K57" s="38">
        <v>0</v>
      </c>
      <c r="L57" s="38">
        <v>420000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 t="shared" si="5"/>
        <v>784000</v>
      </c>
      <c r="AG57" s="36">
        <f t="shared" si="6"/>
        <v>0</v>
      </c>
      <c r="AH57" s="39">
        <f t="shared" si="7"/>
        <v>2940000</v>
      </c>
    </row>
    <row r="58" spans="1:34" ht="15.55" x14ac:dyDescent="0.3">
      <c r="A58" s="29" t="s">
        <v>57</v>
      </c>
      <c r="B58" s="30" t="s">
        <v>60</v>
      </c>
      <c r="C58" s="33">
        <f t="shared" ref="C58:D58" si="31">SUM(C59:C60)</f>
        <v>0</v>
      </c>
      <c r="D58" s="33">
        <f t="shared" si="31"/>
        <v>0</v>
      </c>
      <c r="E58" s="31">
        <v>0</v>
      </c>
      <c r="F58" s="31">
        <v>0</v>
      </c>
      <c r="G58" s="33">
        <f t="shared" ref="G58:AH58" si="32">SUM(G59:G60)</f>
        <v>0</v>
      </c>
      <c r="H58" s="33">
        <f t="shared" si="32"/>
        <v>0</v>
      </c>
      <c r="I58" s="33">
        <f t="shared" si="32"/>
        <v>0</v>
      </c>
      <c r="J58" s="33">
        <f t="shared" si="32"/>
        <v>0</v>
      </c>
      <c r="K58" s="33">
        <f t="shared" si="32"/>
        <v>0</v>
      </c>
      <c r="L58" s="33">
        <f t="shared" si="32"/>
        <v>0</v>
      </c>
      <c r="M58" s="33">
        <f t="shared" si="32"/>
        <v>0</v>
      </c>
      <c r="N58" s="33">
        <f t="shared" si="32"/>
        <v>0</v>
      </c>
      <c r="O58" s="33">
        <f t="shared" si="32"/>
        <v>0</v>
      </c>
      <c r="P58" s="33">
        <f t="shared" si="32"/>
        <v>0</v>
      </c>
      <c r="Q58" s="33">
        <f t="shared" si="32"/>
        <v>0</v>
      </c>
      <c r="R58" s="33">
        <f t="shared" si="32"/>
        <v>0</v>
      </c>
      <c r="S58" s="33">
        <f t="shared" si="32"/>
        <v>0</v>
      </c>
      <c r="T58" s="33">
        <f t="shared" si="32"/>
        <v>0</v>
      </c>
      <c r="U58" s="33">
        <f t="shared" si="32"/>
        <v>0</v>
      </c>
      <c r="V58" s="33">
        <f t="shared" si="32"/>
        <v>0</v>
      </c>
      <c r="W58" s="33">
        <f t="shared" si="32"/>
        <v>0</v>
      </c>
      <c r="X58" s="33">
        <f t="shared" si="32"/>
        <v>0</v>
      </c>
      <c r="Y58" s="33">
        <f t="shared" si="32"/>
        <v>0</v>
      </c>
      <c r="Z58" s="33">
        <f t="shared" si="32"/>
        <v>0</v>
      </c>
      <c r="AA58" s="33">
        <f t="shared" si="32"/>
        <v>0</v>
      </c>
      <c r="AB58" s="33">
        <f t="shared" si="32"/>
        <v>0</v>
      </c>
      <c r="AC58" s="33">
        <f t="shared" si="32"/>
        <v>0</v>
      </c>
      <c r="AD58" s="33">
        <f t="shared" si="32"/>
        <v>0</v>
      </c>
      <c r="AE58" s="33">
        <f t="shared" si="32"/>
        <v>0</v>
      </c>
      <c r="AF58" s="33">
        <f t="shared" si="32"/>
        <v>0</v>
      </c>
      <c r="AG58" s="33">
        <f t="shared" si="32"/>
        <v>0</v>
      </c>
      <c r="AH58" s="33">
        <f t="shared" si="32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 t="shared" si="5"/>
        <v>0</v>
      </c>
      <c r="AG59" s="36">
        <f t="shared" si="6"/>
        <v>0</v>
      </c>
      <c r="AH59" s="39">
        <f t="shared" si="7"/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 t="shared" si="5"/>
        <v>0</v>
      </c>
      <c r="AG60" s="36">
        <f t="shared" si="6"/>
        <v>0</v>
      </c>
      <c r="AH60" s="39">
        <f t="shared" si="7"/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1200000</v>
      </c>
      <c r="D61" s="33">
        <f>SUM(D62)</f>
        <v>0</v>
      </c>
      <c r="E61" s="31">
        <v>0</v>
      </c>
      <c r="F61" s="31">
        <v>0</v>
      </c>
      <c r="G61" s="33">
        <f>SUM(G62)</f>
        <v>1200000</v>
      </c>
      <c r="H61" s="33">
        <f>SUM(H62)</f>
        <v>188000</v>
      </c>
      <c r="I61" s="33">
        <f t="shared" ref="I61:AH61" si="33">SUM(I62)</f>
        <v>188000</v>
      </c>
      <c r="J61" s="33">
        <f t="shared" si="33"/>
        <v>363000</v>
      </c>
      <c r="K61" s="33">
        <f t="shared" si="33"/>
        <v>0</v>
      </c>
      <c r="L61" s="33">
        <f t="shared" si="33"/>
        <v>217000</v>
      </c>
      <c r="M61" s="33">
        <f t="shared" si="33"/>
        <v>0</v>
      </c>
      <c r="N61" s="33">
        <f t="shared" si="33"/>
        <v>0</v>
      </c>
      <c r="O61" s="33">
        <f t="shared" si="33"/>
        <v>0</v>
      </c>
      <c r="P61" s="33">
        <f t="shared" si="33"/>
        <v>0</v>
      </c>
      <c r="Q61" s="33">
        <f t="shared" si="33"/>
        <v>0</v>
      </c>
      <c r="R61" s="33">
        <f t="shared" si="33"/>
        <v>0</v>
      </c>
      <c r="S61" s="33">
        <f t="shared" si="33"/>
        <v>0</v>
      </c>
      <c r="T61" s="33">
        <f t="shared" si="33"/>
        <v>0</v>
      </c>
      <c r="U61" s="33">
        <f t="shared" si="33"/>
        <v>0</v>
      </c>
      <c r="V61" s="33">
        <f t="shared" si="33"/>
        <v>0</v>
      </c>
      <c r="W61" s="33">
        <f t="shared" si="33"/>
        <v>0</v>
      </c>
      <c r="X61" s="33">
        <f t="shared" si="33"/>
        <v>0</v>
      </c>
      <c r="Y61" s="33">
        <f t="shared" si="33"/>
        <v>0</v>
      </c>
      <c r="Z61" s="33">
        <f t="shared" si="33"/>
        <v>0</v>
      </c>
      <c r="AA61" s="33">
        <f t="shared" si="33"/>
        <v>0</v>
      </c>
      <c r="AB61" s="33">
        <f t="shared" si="33"/>
        <v>0</v>
      </c>
      <c r="AC61" s="33">
        <f t="shared" si="33"/>
        <v>0</v>
      </c>
      <c r="AD61" s="33">
        <f t="shared" si="33"/>
        <v>0</v>
      </c>
      <c r="AE61" s="33">
        <f t="shared" si="33"/>
        <v>0</v>
      </c>
      <c r="AF61" s="33">
        <f t="shared" si="33"/>
        <v>768000</v>
      </c>
      <c r="AG61" s="33">
        <f t="shared" si="33"/>
        <v>188000</v>
      </c>
      <c r="AH61" s="33">
        <f t="shared" si="33"/>
        <v>1012000</v>
      </c>
    </row>
    <row r="62" spans="1:34" ht="15.55" x14ac:dyDescent="0.25">
      <c r="A62" s="40"/>
      <c r="B62" s="35" t="s">
        <v>62</v>
      </c>
      <c r="C62" s="36">
        <v>1200000</v>
      </c>
      <c r="D62" s="36"/>
      <c r="E62" s="36"/>
      <c r="F62" s="36"/>
      <c r="G62" s="36">
        <v>1200000</v>
      </c>
      <c r="H62" s="38">
        <v>188000</v>
      </c>
      <c r="I62" s="38">
        <v>188000</v>
      </c>
      <c r="J62" s="38">
        <v>363000</v>
      </c>
      <c r="K62" s="38">
        <v>0</v>
      </c>
      <c r="L62" s="38">
        <v>217000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 t="shared" si="5"/>
        <v>768000</v>
      </c>
      <c r="AG62" s="36">
        <f t="shared" si="6"/>
        <v>188000</v>
      </c>
      <c r="AH62" s="39">
        <f t="shared" si="7"/>
        <v>1012000</v>
      </c>
    </row>
    <row r="63" spans="1:34" ht="15.55" x14ac:dyDescent="0.3">
      <c r="A63" s="29" t="s">
        <v>57</v>
      </c>
      <c r="B63" s="30" t="s">
        <v>63</v>
      </c>
      <c r="C63" s="33">
        <f>SUM(C64)</f>
        <v>212000</v>
      </c>
      <c r="D63" s="33">
        <f>SUM(D64)</f>
        <v>0</v>
      </c>
      <c r="E63" s="31">
        <v>0</v>
      </c>
      <c r="F63" s="31">
        <v>0</v>
      </c>
      <c r="G63" s="33">
        <f>SUM(G64)</f>
        <v>212000</v>
      </c>
      <c r="H63" s="33">
        <f>SUM(H64)</f>
        <v>600</v>
      </c>
      <c r="I63" s="33">
        <f t="shared" ref="I63:AH63" si="34">SUM(I64)</f>
        <v>600</v>
      </c>
      <c r="J63" s="33">
        <f t="shared" si="34"/>
        <v>0</v>
      </c>
      <c r="K63" s="33">
        <f t="shared" si="34"/>
        <v>0</v>
      </c>
      <c r="L63" s="33">
        <f t="shared" si="34"/>
        <v>6900</v>
      </c>
      <c r="M63" s="33">
        <f t="shared" si="34"/>
        <v>0</v>
      </c>
      <c r="N63" s="33">
        <f t="shared" si="34"/>
        <v>0</v>
      </c>
      <c r="O63" s="33">
        <f t="shared" si="34"/>
        <v>0</v>
      </c>
      <c r="P63" s="33">
        <f t="shared" si="34"/>
        <v>0</v>
      </c>
      <c r="Q63" s="33">
        <f t="shared" si="34"/>
        <v>0</v>
      </c>
      <c r="R63" s="33">
        <f t="shared" si="34"/>
        <v>0</v>
      </c>
      <c r="S63" s="33">
        <f t="shared" si="34"/>
        <v>0</v>
      </c>
      <c r="T63" s="33">
        <f t="shared" si="34"/>
        <v>0</v>
      </c>
      <c r="U63" s="33">
        <f t="shared" si="34"/>
        <v>0</v>
      </c>
      <c r="V63" s="33">
        <f t="shared" si="34"/>
        <v>0</v>
      </c>
      <c r="W63" s="33">
        <f t="shared" si="34"/>
        <v>0</v>
      </c>
      <c r="X63" s="33">
        <f t="shared" si="34"/>
        <v>0</v>
      </c>
      <c r="Y63" s="33">
        <f t="shared" si="34"/>
        <v>0</v>
      </c>
      <c r="Z63" s="33">
        <f t="shared" si="34"/>
        <v>0</v>
      </c>
      <c r="AA63" s="33">
        <f t="shared" si="34"/>
        <v>0</v>
      </c>
      <c r="AB63" s="33">
        <f t="shared" si="34"/>
        <v>0</v>
      </c>
      <c r="AC63" s="33">
        <f t="shared" si="34"/>
        <v>0</v>
      </c>
      <c r="AD63" s="33">
        <f t="shared" si="34"/>
        <v>0</v>
      </c>
      <c r="AE63" s="33">
        <f t="shared" si="34"/>
        <v>0</v>
      </c>
      <c r="AF63" s="33">
        <f t="shared" si="34"/>
        <v>7500</v>
      </c>
      <c r="AG63" s="33">
        <f t="shared" si="34"/>
        <v>600</v>
      </c>
      <c r="AH63" s="33">
        <f t="shared" si="34"/>
        <v>211400</v>
      </c>
    </row>
    <row r="64" spans="1:34" ht="15.55" x14ac:dyDescent="0.3">
      <c r="A64" s="50"/>
      <c r="B64" s="51" t="s">
        <v>64</v>
      </c>
      <c r="C64" s="36">
        <v>212000</v>
      </c>
      <c r="D64" s="36"/>
      <c r="E64" s="36"/>
      <c r="F64" s="36"/>
      <c r="G64" s="36">
        <v>212000</v>
      </c>
      <c r="H64" s="38">
        <v>600</v>
      </c>
      <c r="I64" s="38">
        <v>600</v>
      </c>
      <c r="J64" s="38">
        <v>0</v>
      </c>
      <c r="K64" s="38">
        <v>0</v>
      </c>
      <c r="L64" s="38">
        <v>6900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 t="shared" si="5"/>
        <v>7500</v>
      </c>
      <c r="AG64" s="36">
        <f t="shared" si="6"/>
        <v>600</v>
      </c>
      <c r="AH64" s="39">
        <f t="shared" si="7"/>
        <v>211400</v>
      </c>
    </row>
    <row r="65" spans="1:35" ht="15.55" x14ac:dyDescent="0.3">
      <c r="A65" s="29" t="s">
        <v>57</v>
      </c>
      <c r="B65" s="30" t="s">
        <v>65</v>
      </c>
      <c r="C65" s="33">
        <f>SUM(C66:C67)</f>
        <v>2376000</v>
      </c>
      <c r="D65" s="33">
        <f>SUM(D66:D67)</f>
        <v>0</v>
      </c>
      <c r="E65" s="31">
        <v>0</v>
      </c>
      <c r="F65" s="31">
        <v>0</v>
      </c>
      <c r="G65" s="33">
        <f>SUM(G66:G67)</f>
        <v>2376000</v>
      </c>
      <c r="H65" s="33">
        <f>SUM(H66:H67)</f>
        <v>48460</v>
      </c>
      <c r="I65" s="33">
        <f t="shared" ref="I65:AH65" si="35">SUM(I66:I67)</f>
        <v>48460</v>
      </c>
      <c r="J65" s="33">
        <f t="shared" si="35"/>
        <v>0</v>
      </c>
      <c r="K65" s="33">
        <f t="shared" si="35"/>
        <v>0</v>
      </c>
      <c r="L65" s="33">
        <f t="shared" si="35"/>
        <v>0</v>
      </c>
      <c r="M65" s="33">
        <f t="shared" si="35"/>
        <v>0</v>
      </c>
      <c r="N65" s="33">
        <f t="shared" si="35"/>
        <v>0</v>
      </c>
      <c r="O65" s="33">
        <f t="shared" si="35"/>
        <v>0</v>
      </c>
      <c r="P65" s="33">
        <f t="shared" si="35"/>
        <v>0</v>
      </c>
      <c r="Q65" s="33">
        <f t="shared" si="35"/>
        <v>0</v>
      </c>
      <c r="R65" s="33">
        <f t="shared" si="35"/>
        <v>0</v>
      </c>
      <c r="S65" s="33">
        <f t="shared" si="35"/>
        <v>0</v>
      </c>
      <c r="T65" s="33">
        <f t="shared" si="35"/>
        <v>0</v>
      </c>
      <c r="U65" s="33">
        <f t="shared" si="35"/>
        <v>0</v>
      </c>
      <c r="V65" s="33">
        <f t="shared" si="35"/>
        <v>0</v>
      </c>
      <c r="W65" s="33">
        <f t="shared" si="35"/>
        <v>0</v>
      </c>
      <c r="X65" s="33">
        <f t="shared" si="35"/>
        <v>0</v>
      </c>
      <c r="Y65" s="33">
        <f t="shared" si="35"/>
        <v>0</v>
      </c>
      <c r="Z65" s="33">
        <f t="shared" si="35"/>
        <v>0</v>
      </c>
      <c r="AA65" s="33">
        <f t="shared" si="35"/>
        <v>0</v>
      </c>
      <c r="AB65" s="33">
        <f t="shared" si="35"/>
        <v>0</v>
      </c>
      <c r="AC65" s="33">
        <f t="shared" si="35"/>
        <v>0</v>
      </c>
      <c r="AD65" s="33">
        <f t="shared" si="35"/>
        <v>0</v>
      </c>
      <c r="AE65" s="33">
        <f t="shared" si="35"/>
        <v>0</v>
      </c>
      <c r="AF65" s="33">
        <f t="shared" si="35"/>
        <v>48460</v>
      </c>
      <c r="AG65" s="33">
        <f t="shared" si="35"/>
        <v>48460</v>
      </c>
      <c r="AH65" s="33">
        <f t="shared" si="35"/>
        <v>2327540</v>
      </c>
    </row>
    <row r="66" spans="1:35" ht="15.55" x14ac:dyDescent="0.25">
      <c r="A66" s="40"/>
      <c r="B66" s="35" t="s">
        <v>66</v>
      </c>
      <c r="C66" s="36">
        <v>2376000</v>
      </c>
      <c r="D66" s="36"/>
      <c r="E66" s="36"/>
      <c r="F66" s="36"/>
      <c r="G66" s="36">
        <v>2376000</v>
      </c>
      <c r="H66" s="38">
        <v>48460</v>
      </c>
      <c r="I66" s="38">
        <v>48460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 t="shared" si="5"/>
        <v>48460</v>
      </c>
      <c r="AG66" s="36">
        <f t="shared" si="6"/>
        <v>48460</v>
      </c>
      <c r="AH66" s="39">
        <f t="shared" si="7"/>
        <v>2327540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 t="shared" si="5"/>
        <v>0</v>
      </c>
      <c r="AG67" s="36">
        <f t="shared" si="6"/>
        <v>0</v>
      </c>
      <c r="AH67" s="39">
        <f t="shared" si="7"/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20000</v>
      </c>
      <c r="I68" s="33">
        <f t="shared" ref="I68:AE68" si="36">SUM(I69:I73)</f>
        <v>20000</v>
      </c>
      <c r="J68" s="33">
        <f t="shared" si="36"/>
        <v>37750</v>
      </c>
      <c r="K68" s="33">
        <f t="shared" si="36"/>
        <v>0</v>
      </c>
      <c r="L68" s="33">
        <f t="shared" si="36"/>
        <v>31000</v>
      </c>
      <c r="M68" s="33">
        <f t="shared" si="36"/>
        <v>0</v>
      </c>
      <c r="N68" s="33">
        <f t="shared" si="36"/>
        <v>0</v>
      </c>
      <c r="O68" s="33">
        <f t="shared" si="36"/>
        <v>0</v>
      </c>
      <c r="P68" s="33">
        <f t="shared" si="36"/>
        <v>0</v>
      </c>
      <c r="Q68" s="33">
        <f t="shared" si="36"/>
        <v>0</v>
      </c>
      <c r="R68" s="33">
        <f t="shared" si="36"/>
        <v>0</v>
      </c>
      <c r="S68" s="33">
        <f t="shared" si="36"/>
        <v>0</v>
      </c>
      <c r="T68" s="33">
        <f t="shared" si="36"/>
        <v>0</v>
      </c>
      <c r="U68" s="33">
        <f t="shared" si="36"/>
        <v>0</v>
      </c>
      <c r="V68" s="33">
        <f t="shared" si="36"/>
        <v>0</v>
      </c>
      <c r="W68" s="33">
        <f t="shared" si="36"/>
        <v>0</v>
      </c>
      <c r="X68" s="33">
        <f t="shared" si="36"/>
        <v>0</v>
      </c>
      <c r="Y68" s="33">
        <f t="shared" si="36"/>
        <v>0</v>
      </c>
      <c r="Z68" s="33">
        <f t="shared" si="36"/>
        <v>0</v>
      </c>
      <c r="AA68" s="33">
        <f t="shared" si="36"/>
        <v>0</v>
      </c>
      <c r="AB68" s="33">
        <f t="shared" si="36"/>
        <v>0</v>
      </c>
      <c r="AC68" s="33">
        <f t="shared" si="36"/>
        <v>0</v>
      </c>
      <c r="AD68" s="33">
        <f t="shared" si="36"/>
        <v>0</v>
      </c>
      <c r="AE68" s="33">
        <f t="shared" si="36"/>
        <v>0</v>
      </c>
      <c r="AF68" s="33">
        <f>SUM(AF69:AF73)</f>
        <v>88750</v>
      </c>
      <c r="AG68" s="33">
        <f>SUM(AG69:AG73)</f>
        <v>20000</v>
      </c>
      <c r="AH68" s="33">
        <f>SUM(AH69:AH73)</f>
        <v>380000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si="5"/>
        <v>0</v>
      </c>
      <c r="AG69" s="36">
        <f t="shared" si="6"/>
        <v>0</v>
      </c>
      <c r="AH69" s="39">
        <f t="shared" si="7"/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20000</v>
      </c>
      <c r="I70" s="38">
        <v>20000</v>
      </c>
      <c r="J70" s="38">
        <v>37750</v>
      </c>
      <c r="K70" s="38">
        <v>0</v>
      </c>
      <c r="L70" s="38">
        <v>31000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5"/>
        <v>88750</v>
      </c>
      <c r="AG70" s="36">
        <f t="shared" si="6"/>
        <v>20000</v>
      </c>
      <c r="AH70" s="39">
        <f t="shared" si="7"/>
        <v>380000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5"/>
        <v>0</v>
      </c>
      <c r="AG71" s="36">
        <f t="shared" si="6"/>
        <v>0</v>
      </c>
      <c r="AH71" s="39">
        <f t="shared" si="7"/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5"/>
        <v>0</v>
      </c>
      <c r="AG72" s="36">
        <f t="shared" si="6"/>
        <v>0</v>
      </c>
      <c r="AH72" s="39">
        <f t="shared" si="7"/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ref="AF73:AF76" si="37">H73+J73+L73+N73+P73+R73+V73+T73+X73+Z73+AB73+AD73</f>
        <v>0</v>
      </c>
      <c r="AG73" s="36">
        <f t="shared" ref="AG73:AG76" si="38">I73+K73+M73+O73+Q73+S73+W73+U73+Y73+AA73+AC73+AE73</f>
        <v>0</v>
      </c>
      <c r="AH73" s="39">
        <f t="shared" ref="AH73:AH74" si="39">G73-AG73</f>
        <v>0</v>
      </c>
    </row>
    <row r="74" spans="1:35" ht="23.3" customHeight="1" x14ac:dyDescent="0.3">
      <c r="A74" s="40"/>
      <c r="B74" s="23" t="s">
        <v>74</v>
      </c>
      <c r="C74" s="27">
        <f t="shared" ref="C74:D74" si="40">+C75</f>
        <v>4752000</v>
      </c>
      <c r="D74" s="27">
        <f t="shared" si="40"/>
        <v>0</v>
      </c>
      <c r="E74" s="52">
        <f>E75</f>
        <v>0</v>
      </c>
      <c r="F74" s="52">
        <f>F75</f>
        <v>0</v>
      </c>
      <c r="G74" s="27">
        <f t="shared" ref="G74:AE74" si="41">+G75</f>
        <v>4752000</v>
      </c>
      <c r="H74" s="27">
        <f t="shared" si="41"/>
        <v>22353</v>
      </c>
      <c r="I74" s="27">
        <f t="shared" si="41"/>
        <v>22353</v>
      </c>
      <c r="J74" s="27">
        <f t="shared" si="41"/>
        <v>252054</v>
      </c>
      <c r="K74" s="27">
        <f t="shared" si="41"/>
        <v>0</v>
      </c>
      <c r="L74" s="27">
        <f t="shared" si="41"/>
        <v>280661</v>
      </c>
      <c r="M74" s="27">
        <f t="shared" si="41"/>
        <v>0</v>
      </c>
      <c r="N74" s="27">
        <f t="shared" si="41"/>
        <v>0</v>
      </c>
      <c r="O74" s="27">
        <f t="shared" si="41"/>
        <v>0</v>
      </c>
      <c r="P74" s="27">
        <f t="shared" si="41"/>
        <v>0</v>
      </c>
      <c r="Q74" s="27">
        <f t="shared" si="41"/>
        <v>0</v>
      </c>
      <c r="R74" s="27">
        <f t="shared" si="41"/>
        <v>0</v>
      </c>
      <c r="S74" s="27">
        <f t="shared" si="41"/>
        <v>0</v>
      </c>
      <c r="T74" s="27">
        <f t="shared" si="41"/>
        <v>0</v>
      </c>
      <c r="U74" s="27">
        <f t="shared" si="41"/>
        <v>0</v>
      </c>
      <c r="V74" s="27">
        <f t="shared" si="41"/>
        <v>0</v>
      </c>
      <c r="W74" s="27">
        <f t="shared" si="41"/>
        <v>0</v>
      </c>
      <c r="X74" s="27">
        <f t="shared" si="41"/>
        <v>0</v>
      </c>
      <c r="Y74" s="27">
        <f t="shared" si="41"/>
        <v>0</v>
      </c>
      <c r="Z74" s="27">
        <f t="shared" si="41"/>
        <v>0</v>
      </c>
      <c r="AA74" s="27">
        <f t="shared" si="41"/>
        <v>0</v>
      </c>
      <c r="AB74" s="27">
        <f t="shared" si="41"/>
        <v>0</v>
      </c>
      <c r="AC74" s="27">
        <f t="shared" si="41"/>
        <v>0</v>
      </c>
      <c r="AD74" s="27">
        <f t="shared" si="41"/>
        <v>0</v>
      </c>
      <c r="AE74" s="27">
        <f t="shared" si="41"/>
        <v>0</v>
      </c>
      <c r="AF74" s="53">
        <f t="shared" si="37"/>
        <v>555068</v>
      </c>
      <c r="AG74" s="53">
        <f t="shared" si="38"/>
        <v>22353</v>
      </c>
      <c r="AH74" s="54">
        <f t="shared" si="39"/>
        <v>4729647</v>
      </c>
    </row>
    <row r="75" spans="1:35" ht="15.55" x14ac:dyDescent="0.3">
      <c r="A75" s="29" t="s">
        <v>57</v>
      </c>
      <c r="B75" s="55" t="s">
        <v>75</v>
      </c>
      <c r="C75" s="31">
        <v>4752000</v>
      </c>
      <c r="D75" s="31">
        <v>0</v>
      </c>
      <c r="E75" s="31">
        <v>0</v>
      </c>
      <c r="F75" s="31">
        <v>0</v>
      </c>
      <c r="G75" s="32">
        <v>4752000</v>
      </c>
      <c r="H75" s="56">
        <v>22353</v>
      </c>
      <c r="I75" s="56">
        <v>22353</v>
      </c>
      <c r="J75" s="56">
        <v>252054</v>
      </c>
      <c r="K75" s="56">
        <v>0</v>
      </c>
      <c r="L75" s="56">
        <v>280661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59400000</v>
      </c>
      <c r="D76" s="59">
        <f t="shared" ref="D76:AE76" si="42">+D6+D55+D74</f>
        <v>0</v>
      </c>
      <c r="E76" s="59">
        <f t="shared" si="42"/>
        <v>0</v>
      </c>
      <c r="F76" s="59">
        <f t="shared" si="42"/>
        <v>0</v>
      </c>
      <c r="G76" s="59">
        <v>11880000</v>
      </c>
      <c r="H76" s="59">
        <f t="shared" si="42"/>
        <v>279413</v>
      </c>
      <c r="I76" s="59">
        <f t="shared" si="42"/>
        <v>279413</v>
      </c>
      <c r="J76" s="59">
        <f t="shared" si="42"/>
        <v>3150678</v>
      </c>
      <c r="K76" s="59">
        <f t="shared" si="42"/>
        <v>0</v>
      </c>
      <c r="L76" s="59">
        <f t="shared" si="42"/>
        <v>3498063</v>
      </c>
      <c r="M76" s="59">
        <f t="shared" si="42"/>
        <v>0</v>
      </c>
      <c r="N76" s="59">
        <f t="shared" si="42"/>
        <v>0</v>
      </c>
      <c r="O76" s="59">
        <f t="shared" si="42"/>
        <v>0</v>
      </c>
      <c r="P76" s="59">
        <f t="shared" si="42"/>
        <v>0</v>
      </c>
      <c r="Q76" s="59">
        <f t="shared" si="42"/>
        <v>0</v>
      </c>
      <c r="R76" s="59">
        <f t="shared" si="42"/>
        <v>0</v>
      </c>
      <c r="S76" s="59">
        <f t="shared" si="42"/>
        <v>0</v>
      </c>
      <c r="T76" s="59">
        <f t="shared" si="42"/>
        <v>0</v>
      </c>
      <c r="U76" s="59">
        <f t="shared" si="42"/>
        <v>0</v>
      </c>
      <c r="V76" s="59">
        <f t="shared" si="42"/>
        <v>0</v>
      </c>
      <c r="W76" s="59">
        <f t="shared" si="42"/>
        <v>0</v>
      </c>
      <c r="X76" s="59">
        <f t="shared" si="42"/>
        <v>0</v>
      </c>
      <c r="Y76" s="59">
        <f t="shared" si="42"/>
        <v>0</v>
      </c>
      <c r="Z76" s="59">
        <f t="shared" si="42"/>
        <v>0</v>
      </c>
      <c r="AA76" s="59">
        <f t="shared" si="42"/>
        <v>0</v>
      </c>
      <c r="AB76" s="59">
        <f t="shared" si="42"/>
        <v>0</v>
      </c>
      <c r="AC76" s="59">
        <f t="shared" si="42"/>
        <v>0</v>
      </c>
      <c r="AD76" s="59">
        <f t="shared" si="42"/>
        <v>0</v>
      </c>
      <c r="AE76" s="59">
        <f t="shared" si="42"/>
        <v>0</v>
      </c>
      <c r="AF76" s="59">
        <f t="shared" si="37"/>
        <v>6928154</v>
      </c>
      <c r="AG76" s="59">
        <f t="shared" si="38"/>
        <v>279413</v>
      </c>
      <c r="AH76" s="62">
        <f>G76-AF76</f>
        <v>4951846</v>
      </c>
      <c r="AI76" s="63"/>
    </row>
  </sheetData>
  <protectedRanges>
    <protectedRange password="9F5C" sqref="AF8:AH30 AF32:AH38 AF40:AH46 AF48:AH49 AF51:AH51 AF53:AH55 AF57:AH57 AF59:AH60 AF62:AH62 AF64:AH64 AF66:AH67 AF69:AH74 AF76:AH76 C8:G30" name="Rango1"/>
  </protectedRanges>
  <mergeCells count="12">
    <mergeCell ref="AD4:AE4"/>
    <mergeCell ref="P4:Q4"/>
    <mergeCell ref="R4:S4"/>
    <mergeCell ref="T4:U4"/>
    <mergeCell ref="V4:W4"/>
    <mergeCell ref="X4:Y4"/>
    <mergeCell ref="Z4:AA4"/>
    <mergeCell ref="N4:O4"/>
    <mergeCell ref="H4:I4"/>
    <mergeCell ref="J4:K4"/>
    <mergeCell ref="L4:M4"/>
    <mergeCell ref="AB4:AC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customXml/itemProps3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2024-09-26T14:35:30Z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